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willi\dev\_wt\ws-pro-planilha-1103\public\downloads\"/>
    </mc:Choice>
  </mc:AlternateContent>
  <xr:revisionPtr revIDLastSave="0" documentId="13_ncr:1_{F6D66A79-38D9-4509-A8D7-58BC4E4C4E8A}" xr6:coauthVersionLast="47" xr6:coauthVersionMax="47" xr10:uidLastSave="{00000000-0000-0000-0000-000000000000}"/>
  <bookViews>
    <workbookView xWindow="5760" yWindow="3720" windowWidth="17280" windowHeight="9960" xr2:uid="{00000000-000D-0000-FFFF-FFFF00000000}"/>
  </bookViews>
  <sheets>
    <sheet name="Como usar" sheetId="1" r:id="rId1"/>
    <sheet name="Máquinas" sheetId="2" r:id="rId2"/>
    <sheet name="Lançamentos" sheetId="3" r:id="rId3"/>
    <sheet name="Resumo do mês" sheetId="4" r:id="rId4"/>
  </sheets>
  <definedNames>
    <definedName name="_xlnm._FilterDatabase" localSheetId="2" hidden="1">Lançamentos!$A$3:$L$1003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7" i="4" l="1"/>
  <c r="A56" i="4"/>
  <c r="A55" i="4"/>
  <c r="A54" i="4"/>
  <c r="A53" i="4"/>
  <c r="A52" i="4"/>
  <c r="A51" i="4"/>
  <c r="A50" i="4"/>
  <c r="A49" i="4"/>
  <c r="A48" i="4"/>
  <c r="A47" i="4"/>
  <c r="A46" i="4"/>
  <c r="A45" i="4"/>
  <c r="A44" i="4"/>
  <c r="A43" i="4"/>
  <c r="A42" i="4"/>
  <c r="A41" i="4"/>
  <c r="A40" i="4"/>
  <c r="A39" i="4"/>
  <c r="A38" i="4"/>
  <c r="A37" i="4"/>
  <c r="A36" i="4"/>
  <c r="A35" i="4"/>
  <c r="A34" i="4"/>
  <c r="A33" i="4"/>
  <c r="A32" i="4"/>
  <c r="A31" i="4"/>
  <c r="A30" i="4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A10" i="4"/>
  <c r="A9" i="4"/>
  <c r="A8" i="4"/>
  <c r="E4" i="4"/>
  <c r="E5" i="4" s="1"/>
  <c r="J1003" i="3"/>
  <c r="K1003" i="3" s="1"/>
  <c r="G1003" i="3"/>
  <c r="I1003" i="3" s="1"/>
  <c r="J1002" i="3"/>
  <c r="K1002" i="3" s="1"/>
  <c r="G1002" i="3"/>
  <c r="I1002" i="3" s="1"/>
  <c r="J1001" i="3"/>
  <c r="K1001" i="3" s="1"/>
  <c r="G1001" i="3"/>
  <c r="I1001" i="3" s="1"/>
  <c r="J1000" i="3"/>
  <c r="K1000" i="3" s="1"/>
  <c r="G1000" i="3"/>
  <c r="I1000" i="3" s="1"/>
  <c r="J999" i="3"/>
  <c r="K999" i="3" s="1"/>
  <c r="G999" i="3"/>
  <c r="I999" i="3" s="1"/>
  <c r="J998" i="3"/>
  <c r="K998" i="3" s="1"/>
  <c r="G998" i="3"/>
  <c r="I998" i="3" s="1"/>
  <c r="J997" i="3"/>
  <c r="K997" i="3" s="1"/>
  <c r="G997" i="3"/>
  <c r="I997" i="3" s="1"/>
  <c r="J996" i="3"/>
  <c r="K996" i="3" s="1"/>
  <c r="G996" i="3"/>
  <c r="I996" i="3" s="1"/>
  <c r="J995" i="3"/>
  <c r="K995" i="3" s="1"/>
  <c r="G995" i="3"/>
  <c r="I995" i="3" s="1"/>
  <c r="J994" i="3"/>
  <c r="K994" i="3" s="1"/>
  <c r="G994" i="3"/>
  <c r="I994" i="3" s="1"/>
  <c r="J993" i="3"/>
  <c r="K993" i="3" s="1"/>
  <c r="G993" i="3"/>
  <c r="I993" i="3" s="1"/>
  <c r="J992" i="3"/>
  <c r="K992" i="3" s="1"/>
  <c r="G992" i="3"/>
  <c r="I992" i="3" s="1"/>
  <c r="J991" i="3"/>
  <c r="K991" i="3" s="1"/>
  <c r="G991" i="3"/>
  <c r="I991" i="3" s="1"/>
  <c r="J990" i="3"/>
  <c r="K990" i="3" s="1"/>
  <c r="G990" i="3"/>
  <c r="I990" i="3" s="1"/>
  <c r="J989" i="3"/>
  <c r="K989" i="3" s="1"/>
  <c r="G989" i="3"/>
  <c r="I989" i="3" s="1"/>
  <c r="J988" i="3"/>
  <c r="K988" i="3" s="1"/>
  <c r="G988" i="3"/>
  <c r="I988" i="3" s="1"/>
  <c r="J987" i="3"/>
  <c r="K987" i="3" s="1"/>
  <c r="G987" i="3"/>
  <c r="I987" i="3" s="1"/>
  <c r="J986" i="3"/>
  <c r="K986" i="3" s="1"/>
  <c r="G986" i="3"/>
  <c r="I986" i="3" s="1"/>
  <c r="J985" i="3"/>
  <c r="K985" i="3" s="1"/>
  <c r="G985" i="3"/>
  <c r="I985" i="3" s="1"/>
  <c r="J984" i="3"/>
  <c r="K984" i="3" s="1"/>
  <c r="G984" i="3"/>
  <c r="I984" i="3" s="1"/>
  <c r="J983" i="3"/>
  <c r="K983" i="3" s="1"/>
  <c r="G983" i="3"/>
  <c r="I983" i="3" s="1"/>
  <c r="J982" i="3"/>
  <c r="K982" i="3" s="1"/>
  <c r="G982" i="3"/>
  <c r="I982" i="3" s="1"/>
  <c r="J981" i="3"/>
  <c r="K981" i="3" s="1"/>
  <c r="G981" i="3"/>
  <c r="I981" i="3" s="1"/>
  <c r="J980" i="3"/>
  <c r="K980" i="3" s="1"/>
  <c r="G980" i="3"/>
  <c r="I980" i="3" s="1"/>
  <c r="J979" i="3"/>
  <c r="K979" i="3" s="1"/>
  <c r="G979" i="3"/>
  <c r="I979" i="3" s="1"/>
  <c r="J978" i="3"/>
  <c r="K978" i="3" s="1"/>
  <c r="G978" i="3"/>
  <c r="I978" i="3" s="1"/>
  <c r="J977" i="3"/>
  <c r="K977" i="3" s="1"/>
  <c r="G977" i="3"/>
  <c r="I977" i="3" s="1"/>
  <c r="J976" i="3"/>
  <c r="K976" i="3" s="1"/>
  <c r="G976" i="3"/>
  <c r="I976" i="3" s="1"/>
  <c r="J975" i="3"/>
  <c r="K975" i="3" s="1"/>
  <c r="G975" i="3"/>
  <c r="I975" i="3" s="1"/>
  <c r="J974" i="3"/>
  <c r="K974" i="3" s="1"/>
  <c r="G974" i="3"/>
  <c r="I974" i="3" s="1"/>
  <c r="J973" i="3"/>
  <c r="K973" i="3" s="1"/>
  <c r="G973" i="3"/>
  <c r="I973" i="3" s="1"/>
  <c r="J972" i="3"/>
  <c r="K972" i="3" s="1"/>
  <c r="G972" i="3"/>
  <c r="I972" i="3" s="1"/>
  <c r="J971" i="3"/>
  <c r="K971" i="3" s="1"/>
  <c r="G971" i="3"/>
  <c r="I971" i="3" s="1"/>
  <c r="J970" i="3"/>
  <c r="K970" i="3" s="1"/>
  <c r="G970" i="3"/>
  <c r="I970" i="3" s="1"/>
  <c r="J969" i="3"/>
  <c r="K969" i="3" s="1"/>
  <c r="G969" i="3"/>
  <c r="I969" i="3" s="1"/>
  <c r="J968" i="3"/>
  <c r="K968" i="3" s="1"/>
  <c r="G968" i="3"/>
  <c r="I968" i="3" s="1"/>
  <c r="J967" i="3"/>
  <c r="K967" i="3" s="1"/>
  <c r="G967" i="3"/>
  <c r="I967" i="3" s="1"/>
  <c r="J966" i="3"/>
  <c r="K966" i="3" s="1"/>
  <c r="G966" i="3"/>
  <c r="I966" i="3" s="1"/>
  <c r="J965" i="3"/>
  <c r="K965" i="3" s="1"/>
  <c r="G965" i="3"/>
  <c r="I965" i="3" s="1"/>
  <c r="J964" i="3"/>
  <c r="K964" i="3" s="1"/>
  <c r="G964" i="3"/>
  <c r="I964" i="3" s="1"/>
  <c r="J963" i="3"/>
  <c r="K963" i="3" s="1"/>
  <c r="G963" i="3"/>
  <c r="I963" i="3" s="1"/>
  <c r="J962" i="3"/>
  <c r="K962" i="3" s="1"/>
  <c r="G962" i="3"/>
  <c r="I962" i="3" s="1"/>
  <c r="J961" i="3"/>
  <c r="K961" i="3" s="1"/>
  <c r="G961" i="3"/>
  <c r="I961" i="3" s="1"/>
  <c r="J960" i="3"/>
  <c r="K960" i="3" s="1"/>
  <c r="G960" i="3"/>
  <c r="I960" i="3" s="1"/>
  <c r="J959" i="3"/>
  <c r="K959" i="3" s="1"/>
  <c r="G959" i="3"/>
  <c r="I959" i="3" s="1"/>
  <c r="J958" i="3"/>
  <c r="K958" i="3" s="1"/>
  <c r="G958" i="3"/>
  <c r="I958" i="3" s="1"/>
  <c r="J957" i="3"/>
  <c r="K957" i="3" s="1"/>
  <c r="G957" i="3"/>
  <c r="I957" i="3" s="1"/>
  <c r="J956" i="3"/>
  <c r="K956" i="3" s="1"/>
  <c r="G956" i="3"/>
  <c r="I956" i="3" s="1"/>
  <c r="J955" i="3"/>
  <c r="K955" i="3" s="1"/>
  <c r="G955" i="3"/>
  <c r="I955" i="3" s="1"/>
  <c r="J954" i="3"/>
  <c r="K954" i="3" s="1"/>
  <c r="G954" i="3"/>
  <c r="I954" i="3" s="1"/>
  <c r="J953" i="3"/>
  <c r="K953" i="3" s="1"/>
  <c r="G953" i="3"/>
  <c r="I953" i="3" s="1"/>
  <c r="J952" i="3"/>
  <c r="K952" i="3" s="1"/>
  <c r="G952" i="3"/>
  <c r="I952" i="3" s="1"/>
  <c r="J951" i="3"/>
  <c r="K951" i="3" s="1"/>
  <c r="G951" i="3"/>
  <c r="I951" i="3" s="1"/>
  <c r="J950" i="3"/>
  <c r="K950" i="3" s="1"/>
  <c r="G950" i="3"/>
  <c r="I950" i="3" s="1"/>
  <c r="J949" i="3"/>
  <c r="K949" i="3" s="1"/>
  <c r="G949" i="3"/>
  <c r="I949" i="3" s="1"/>
  <c r="J948" i="3"/>
  <c r="K948" i="3" s="1"/>
  <c r="G948" i="3"/>
  <c r="I948" i="3" s="1"/>
  <c r="J947" i="3"/>
  <c r="K947" i="3" s="1"/>
  <c r="G947" i="3"/>
  <c r="I947" i="3" s="1"/>
  <c r="J946" i="3"/>
  <c r="K946" i="3" s="1"/>
  <c r="G946" i="3"/>
  <c r="I946" i="3" s="1"/>
  <c r="J945" i="3"/>
  <c r="K945" i="3" s="1"/>
  <c r="G945" i="3"/>
  <c r="I945" i="3" s="1"/>
  <c r="J944" i="3"/>
  <c r="K944" i="3" s="1"/>
  <c r="G944" i="3"/>
  <c r="I944" i="3" s="1"/>
  <c r="J943" i="3"/>
  <c r="K943" i="3" s="1"/>
  <c r="G943" i="3"/>
  <c r="I943" i="3" s="1"/>
  <c r="J942" i="3"/>
  <c r="K942" i="3" s="1"/>
  <c r="G942" i="3"/>
  <c r="I942" i="3" s="1"/>
  <c r="J941" i="3"/>
  <c r="K941" i="3" s="1"/>
  <c r="G941" i="3"/>
  <c r="I941" i="3" s="1"/>
  <c r="J940" i="3"/>
  <c r="K940" i="3" s="1"/>
  <c r="G940" i="3"/>
  <c r="I940" i="3" s="1"/>
  <c r="J939" i="3"/>
  <c r="K939" i="3" s="1"/>
  <c r="G939" i="3"/>
  <c r="I939" i="3" s="1"/>
  <c r="J938" i="3"/>
  <c r="K938" i="3" s="1"/>
  <c r="G938" i="3"/>
  <c r="I938" i="3" s="1"/>
  <c r="J937" i="3"/>
  <c r="K937" i="3" s="1"/>
  <c r="G937" i="3"/>
  <c r="I937" i="3" s="1"/>
  <c r="J936" i="3"/>
  <c r="K936" i="3" s="1"/>
  <c r="G936" i="3"/>
  <c r="I936" i="3" s="1"/>
  <c r="J935" i="3"/>
  <c r="K935" i="3" s="1"/>
  <c r="G935" i="3"/>
  <c r="I935" i="3" s="1"/>
  <c r="J934" i="3"/>
  <c r="K934" i="3" s="1"/>
  <c r="G934" i="3"/>
  <c r="I934" i="3" s="1"/>
  <c r="J933" i="3"/>
  <c r="K933" i="3" s="1"/>
  <c r="G933" i="3"/>
  <c r="I933" i="3" s="1"/>
  <c r="J932" i="3"/>
  <c r="K932" i="3" s="1"/>
  <c r="G932" i="3"/>
  <c r="I932" i="3" s="1"/>
  <c r="J931" i="3"/>
  <c r="K931" i="3" s="1"/>
  <c r="G931" i="3"/>
  <c r="I931" i="3" s="1"/>
  <c r="J930" i="3"/>
  <c r="K930" i="3" s="1"/>
  <c r="G930" i="3"/>
  <c r="I930" i="3" s="1"/>
  <c r="J929" i="3"/>
  <c r="K929" i="3" s="1"/>
  <c r="G929" i="3"/>
  <c r="I929" i="3" s="1"/>
  <c r="J928" i="3"/>
  <c r="K928" i="3" s="1"/>
  <c r="G928" i="3"/>
  <c r="I928" i="3" s="1"/>
  <c r="J927" i="3"/>
  <c r="K927" i="3" s="1"/>
  <c r="G927" i="3"/>
  <c r="I927" i="3" s="1"/>
  <c r="J926" i="3"/>
  <c r="K926" i="3" s="1"/>
  <c r="G926" i="3"/>
  <c r="I926" i="3" s="1"/>
  <c r="J925" i="3"/>
  <c r="K925" i="3" s="1"/>
  <c r="G925" i="3"/>
  <c r="I925" i="3" s="1"/>
  <c r="J924" i="3"/>
  <c r="K924" i="3" s="1"/>
  <c r="G924" i="3"/>
  <c r="I924" i="3" s="1"/>
  <c r="J923" i="3"/>
  <c r="K923" i="3" s="1"/>
  <c r="G923" i="3"/>
  <c r="I923" i="3" s="1"/>
  <c r="J922" i="3"/>
  <c r="K922" i="3" s="1"/>
  <c r="G922" i="3"/>
  <c r="I922" i="3" s="1"/>
  <c r="J921" i="3"/>
  <c r="K921" i="3" s="1"/>
  <c r="G921" i="3"/>
  <c r="I921" i="3" s="1"/>
  <c r="J920" i="3"/>
  <c r="K920" i="3" s="1"/>
  <c r="G920" i="3"/>
  <c r="I920" i="3" s="1"/>
  <c r="J919" i="3"/>
  <c r="K919" i="3" s="1"/>
  <c r="G919" i="3"/>
  <c r="I919" i="3" s="1"/>
  <c r="J918" i="3"/>
  <c r="K918" i="3" s="1"/>
  <c r="G918" i="3"/>
  <c r="I918" i="3" s="1"/>
  <c r="J917" i="3"/>
  <c r="K917" i="3" s="1"/>
  <c r="G917" i="3"/>
  <c r="I917" i="3" s="1"/>
  <c r="J916" i="3"/>
  <c r="K916" i="3" s="1"/>
  <c r="G916" i="3"/>
  <c r="I916" i="3" s="1"/>
  <c r="J915" i="3"/>
  <c r="K915" i="3" s="1"/>
  <c r="G915" i="3"/>
  <c r="I915" i="3" s="1"/>
  <c r="J914" i="3"/>
  <c r="K914" i="3" s="1"/>
  <c r="G914" i="3"/>
  <c r="I914" i="3" s="1"/>
  <c r="J913" i="3"/>
  <c r="K913" i="3" s="1"/>
  <c r="G913" i="3"/>
  <c r="I913" i="3" s="1"/>
  <c r="J912" i="3"/>
  <c r="K912" i="3" s="1"/>
  <c r="G912" i="3"/>
  <c r="I912" i="3" s="1"/>
  <c r="J911" i="3"/>
  <c r="K911" i="3" s="1"/>
  <c r="G911" i="3"/>
  <c r="I911" i="3" s="1"/>
  <c r="J910" i="3"/>
  <c r="K910" i="3" s="1"/>
  <c r="G910" i="3"/>
  <c r="I910" i="3" s="1"/>
  <c r="J909" i="3"/>
  <c r="K909" i="3" s="1"/>
  <c r="G909" i="3"/>
  <c r="I909" i="3" s="1"/>
  <c r="J908" i="3"/>
  <c r="K908" i="3" s="1"/>
  <c r="G908" i="3"/>
  <c r="I908" i="3" s="1"/>
  <c r="J907" i="3"/>
  <c r="K907" i="3" s="1"/>
  <c r="G907" i="3"/>
  <c r="I907" i="3" s="1"/>
  <c r="J906" i="3"/>
  <c r="K906" i="3" s="1"/>
  <c r="G906" i="3"/>
  <c r="I906" i="3" s="1"/>
  <c r="J905" i="3"/>
  <c r="K905" i="3" s="1"/>
  <c r="G905" i="3"/>
  <c r="I905" i="3" s="1"/>
  <c r="J904" i="3"/>
  <c r="K904" i="3" s="1"/>
  <c r="G904" i="3"/>
  <c r="I904" i="3" s="1"/>
  <c r="J903" i="3"/>
  <c r="K903" i="3" s="1"/>
  <c r="G903" i="3"/>
  <c r="I903" i="3" s="1"/>
  <c r="J902" i="3"/>
  <c r="K902" i="3" s="1"/>
  <c r="G902" i="3"/>
  <c r="I902" i="3" s="1"/>
  <c r="J901" i="3"/>
  <c r="K901" i="3" s="1"/>
  <c r="G901" i="3"/>
  <c r="I901" i="3" s="1"/>
  <c r="J900" i="3"/>
  <c r="K900" i="3" s="1"/>
  <c r="G900" i="3"/>
  <c r="I900" i="3" s="1"/>
  <c r="J899" i="3"/>
  <c r="K899" i="3" s="1"/>
  <c r="G899" i="3"/>
  <c r="I899" i="3" s="1"/>
  <c r="J898" i="3"/>
  <c r="K898" i="3" s="1"/>
  <c r="G898" i="3"/>
  <c r="I898" i="3" s="1"/>
  <c r="J897" i="3"/>
  <c r="K897" i="3" s="1"/>
  <c r="G897" i="3"/>
  <c r="I897" i="3" s="1"/>
  <c r="J896" i="3"/>
  <c r="K896" i="3" s="1"/>
  <c r="G896" i="3"/>
  <c r="I896" i="3" s="1"/>
  <c r="J895" i="3"/>
  <c r="K895" i="3" s="1"/>
  <c r="G895" i="3"/>
  <c r="I895" i="3" s="1"/>
  <c r="J894" i="3"/>
  <c r="K894" i="3" s="1"/>
  <c r="G894" i="3"/>
  <c r="I894" i="3" s="1"/>
  <c r="J893" i="3"/>
  <c r="K893" i="3" s="1"/>
  <c r="G893" i="3"/>
  <c r="I893" i="3" s="1"/>
  <c r="J892" i="3"/>
  <c r="K892" i="3" s="1"/>
  <c r="G892" i="3"/>
  <c r="I892" i="3" s="1"/>
  <c r="J891" i="3"/>
  <c r="K891" i="3" s="1"/>
  <c r="G891" i="3"/>
  <c r="I891" i="3" s="1"/>
  <c r="J890" i="3"/>
  <c r="K890" i="3" s="1"/>
  <c r="G890" i="3"/>
  <c r="I890" i="3" s="1"/>
  <c r="J889" i="3"/>
  <c r="K889" i="3" s="1"/>
  <c r="G889" i="3"/>
  <c r="I889" i="3" s="1"/>
  <c r="J888" i="3"/>
  <c r="K888" i="3" s="1"/>
  <c r="G888" i="3"/>
  <c r="I888" i="3" s="1"/>
  <c r="J887" i="3"/>
  <c r="K887" i="3" s="1"/>
  <c r="G887" i="3"/>
  <c r="I887" i="3" s="1"/>
  <c r="J886" i="3"/>
  <c r="K886" i="3" s="1"/>
  <c r="G886" i="3"/>
  <c r="I886" i="3" s="1"/>
  <c r="J885" i="3"/>
  <c r="K885" i="3" s="1"/>
  <c r="G885" i="3"/>
  <c r="I885" i="3" s="1"/>
  <c r="J884" i="3"/>
  <c r="K884" i="3" s="1"/>
  <c r="G884" i="3"/>
  <c r="I884" i="3" s="1"/>
  <c r="J883" i="3"/>
  <c r="K883" i="3" s="1"/>
  <c r="G883" i="3"/>
  <c r="I883" i="3" s="1"/>
  <c r="J882" i="3"/>
  <c r="K882" i="3" s="1"/>
  <c r="G882" i="3"/>
  <c r="I882" i="3" s="1"/>
  <c r="J881" i="3"/>
  <c r="K881" i="3" s="1"/>
  <c r="G881" i="3"/>
  <c r="I881" i="3" s="1"/>
  <c r="J880" i="3"/>
  <c r="K880" i="3" s="1"/>
  <c r="G880" i="3"/>
  <c r="I880" i="3" s="1"/>
  <c r="J879" i="3"/>
  <c r="K879" i="3" s="1"/>
  <c r="G879" i="3"/>
  <c r="I879" i="3" s="1"/>
  <c r="J878" i="3"/>
  <c r="K878" i="3" s="1"/>
  <c r="G878" i="3"/>
  <c r="I878" i="3" s="1"/>
  <c r="J877" i="3"/>
  <c r="K877" i="3" s="1"/>
  <c r="G877" i="3"/>
  <c r="I877" i="3" s="1"/>
  <c r="J876" i="3"/>
  <c r="K876" i="3" s="1"/>
  <c r="G876" i="3"/>
  <c r="I876" i="3" s="1"/>
  <c r="J875" i="3"/>
  <c r="K875" i="3" s="1"/>
  <c r="G875" i="3"/>
  <c r="I875" i="3" s="1"/>
  <c r="J874" i="3"/>
  <c r="K874" i="3" s="1"/>
  <c r="G874" i="3"/>
  <c r="I874" i="3" s="1"/>
  <c r="J873" i="3"/>
  <c r="K873" i="3" s="1"/>
  <c r="G873" i="3"/>
  <c r="I873" i="3" s="1"/>
  <c r="J872" i="3"/>
  <c r="K872" i="3" s="1"/>
  <c r="G872" i="3"/>
  <c r="I872" i="3" s="1"/>
  <c r="J871" i="3"/>
  <c r="K871" i="3" s="1"/>
  <c r="G871" i="3"/>
  <c r="I871" i="3" s="1"/>
  <c r="J870" i="3"/>
  <c r="K870" i="3" s="1"/>
  <c r="G870" i="3"/>
  <c r="I870" i="3" s="1"/>
  <c r="J869" i="3"/>
  <c r="K869" i="3" s="1"/>
  <c r="G869" i="3"/>
  <c r="I869" i="3" s="1"/>
  <c r="J868" i="3"/>
  <c r="K868" i="3" s="1"/>
  <c r="G868" i="3"/>
  <c r="I868" i="3" s="1"/>
  <c r="J867" i="3"/>
  <c r="K867" i="3" s="1"/>
  <c r="G867" i="3"/>
  <c r="I867" i="3" s="1"/>
  <c r="J866" i="3"/>
  <c r="K866" i="3" s="1"/>
  <c r="G866" i="3"/>
  <c r="I866" i="3" s="1"/>
  <c r="J865" i="3"/>
  <c r="K865" i="3" s="1"/>
  <c r="G865" i="3"/>
  <c r="I865" i="3" s="1"/>
  <c r="J864" i="3"/>
  <c r="K864" i="3" s="1"/>
  <c r="G864" i="3"/>
  <c r="I864" i="3" s="1"/>
  <c r="J863" i="3"/>
  <c r="K863" i="3" s="1"/>
  <c r="G863" i="3"/>
  <c r="I863" i="3" s="1"/>
  <c r="J862" i="3"/>
  <c r="K862" i="3" s="1"/>
  <c r="G862" i="3"/>
  <c r="I862" i="3" s="1"/>
  <c r="J861" i="3"/>
  <c r="K861" i="3" s="1"/>
  <c r="G861" i="3"/>
  <c r="I861" i="3" s="1"/>
  <c r="J860" i="3"/>
  <c r="K860" i="3" s="1"/>
  <c r="G860" i="3"/>
  <c r="I860" i="3" s="1"/>
  <c r="J859" i="3"/>
  <c r="K859" i="3" s="1"/>
  <c r="G859" i="3"/>
  <c r="I859" i="3" s="1"/>
  <c r="J858" i="3"/>
  <c r="K858" i="3" s="1"/>
  <c r="G858" i="3"/>
  <c r="I858" i="3" s="1"/>
  <c r="J857" i="3"/>
  <c r="K857" i="3" s="1"/>
  <c r="G857" i="3"/>
  <c r="I857" i="3" s="1"/>
  <c r="J856" i="3"/>
  <c r="K856" i="3" s="1"/>
  <c r="G856" i="3"/>
  <c r="I856" i="3" s="1"/>
  <c r="J855" i="3"/>
  <c r="K855" i="3" s="1"/>
  <c r="G855" i="3"/>
  <c r="I855" i="3" s="1"/>
  <c r="J854" i="3"/>
  <c r="K854" i="3" s="1"/>
  <c r="G854" i="3"/>
  <c r="I854" i="3" s="1"/>
  <c r="J853" i="3"/>
  <c r="K853" i="3" s="1"/>
  <c r="G853" i="3"/>
  <c r="I853" i="3" s="1"/>
  <c r="J852" i="3"/>
  <c r="K852" i="3" s="1"/>
  <c r="G852" i="3"/>
  <c r="I852" i="3" s="1"/>
  <c r="J851" i="3"/>
  <c r="K851" i="3" s="1"/>
  <c r="G851" i="3"/>
  <c r="I851" i="3" s="1"/>
  <c r="J850" i="3"/>
  <c r="K850" i="3" s="1"/>
  <c r="G850" i="3"/>
  <c r="I850" i="3" s="1"/>
  <c r="J849" i="3"/>
  <c r="K849" i="3" s="1"/>
  <c r="G849" i="3"/>
  <c r="I849" i="3" s="1"/>
  <c r="J848" i="3"/>
  <c r="K848" i="3" s="1"/>
  <c r="G848" i="3"/>
  <c r="I848" i="3" s="1"/>
  <c r="J847" i="3"/>
  <c r="K847" i="3" s="1"/>
  <c r="G847" i="3"/>
  <c r="I847" i="3" s="1"/>
  <c r="J846" i="3"/>
  <c r="K846" i="3" s="1"/>
  <c r="G846" i="3"/>
  <c r="I846" i="3" s="1"/>
  <c r="J845" i="3"/>
  <c r="K845" i="3" s="1"/>
  <c r="G845" i="3"/>
  <c r="I845" i="3" s="1"/>
  <c r="J844" i="3"/>
  <c r="K844" i="3" s="1"/>
  <c r="G844" i="3"/>
  <c r="I844" i="3" s="1"/>
  <c r="J843" i="3"/>
  <c r="K843" i="3" s="1"/>
  <c r="G843" i="3"/>
  <c r="I843" i="3" s="1"/>
  <c r="J842" i="3"/>
  <c r="K842" i="3" s="1"/>
  <c r="G842" i="3"/>
  <c r="I842" i="3" s="1"/>
  <c r="J841" i="3"/>
  <c r="K841" i="3" s="1"/>
  <c r="G841" i="3"/>
  <c r="I841" i="3" s="1"/>
  <c r="J840" i="3"/>
  <c r="K840" i="3" s="1"/>
  <c r="G840" i="3"/>
  <c r="I840" i="3" s="1"/>
  <c r="J839" i="3"/>
  <c r="K839" i="3" s="1"/>
  <c r="G839" i="3"/>
  <c r="I839" i="3" s="1"/>
  <c r="J838" i="3"/>
  <c r="K838" i="3" s="1"/>
  <c r="G838" i="3"/>
  <c r="I838" i="3" s="1"/>
  <c r="J837" i="3"/>
  <c r="K837" i="3" s="1"/>
  <c r="G837" i="3"/>
  <c r="I837" i="3" s="1"/>
  <c r="J836" i="3"/>
  <c r="K836" i="3" s="1"/>
  <c r="G836" i="3"/>
  <c r="I836" i="3" s="1"/>
  <c r="J835" i="3"/>
  <c r="K835" i="3" s="1"/>
  <c r="G835" i="3"/>
  <c r="I835" i="3" s="1"/>
  <c r="J834" i="3"/>
  <c r="K834" i="3" s="1"/>
  <c r="G834" i="3"/>
  <c r="I834" i="3" s="1"/>
  <c r="J833" i="3"/>
  <c r="K833" i="3" s="1"/>
  <c r="G833" i="3"/>
  <c r="I833" i="3" s="1"/>
  <c r="J832" i="3"/>
  <c r="K832" i="3" s="1"/>
  <c r="G832" i="3"/>
  <c r="I832" i="3" s="1"/>
  <c r="J831" i="3"/>
  <c r="K831" i="3" s="1"/>
  <c r="G831" i="3"/>
  <c r="I831" i="3" s="1"/>
  <c r="J830" i="3"/>
  <c r="K830" i="3" s="1"/>
  <c r="G830" i="3"/>
  <c r="I830" i="3" s="1"/>
  <c r="J829" i="3"/>
  <c r="K829" i="3" s="1"/>
  <c r="G829" i="3"/>
  <c r="I829" i="3" s="1"/>
  <c r="J828" i="3"/>
  <c r="K828" i="3" s="1"/>
  <c r="G828" i="3"/>
  <c r="I828" i="3" s="1"/>
  <c r="J827" i="3"/>
  <c r="K827" i="3" s="1"/>
  <c r="G827" i="3"/>
  <c r="I827" i="3" s="1"/>
  <c r="J826" i="3"/>
  <c r="K826" i="3" s="1"/>
  <c r="G826" i="3"/>
  <c r="I826" i="3" s="1"/>
  <c r="J825" i="3"/>
  <c r="K825" i="3" s="1"/>
  <c r="G825" i="3"/>
  <c r="I825" i="3" s="1"/>
  <c r="J824" i="3"/>
  <c r="K824" i="3" s="1"/>
  <c r="G824" i="3"/>
  <c r="I824" i="3" s="1"/>
  <c r="J823" i="3"/>
  <c r="K823" i="3" s="1"/>
  <c r="G823" i="3"/>
  <c r="I823" i="3" s="1"/>
  <c r="J822" i="3"/>
  <c r="K822" i="3" s="1"/>
  <c r="G822" i="3"/>
  <c r="I822" i="3" s="1"/>
  <c r="J821" i="3"/>
  <c r="K821" i="3" s="1"/>
  <c r="G821" i="3"/>
  <c r="I821" i="3" s="1"/>
  <c r="J820" i="3"/>
  <c r="K820" i="3" s="1"/>
  <c r="G820" i="3"/>
  <c r="I820" i="3" s="1"/>
  <c r="J819" i="3"/>
  <c r="K819" i="3" s="1"/>
  <c r="G819" i="3"/>
  <c r="I819" i="3" s="1"/>
  <c r="J818" i="3"/>
  <c r="K818" i="3" s="1"/>
  <c r="G818" i="3"/>
  <c r="I818" i="3" s="1"/>
  <c r="J817" i="3"/>
  <c r="K817" i="3" s="1"/>
  <c r="G817" i="3"/>
  <c r="I817" i="3" s="1"/>
  <c r="J816" i="3"/>
  <c r="K816" i="3" s="1"/>
  <c r="G816" i="3"/>
  <c r="I816" i="3" s="1"/>
  <c r="J815" i="3"/>
  <c r="K815" i="3" s="1"/>
  <c r="G815" i="3"/>
  <c r="I815" i="3" s="1"/>
  <c r="J814" i="3"/>
  <c r="K814" i="3" s="1"/>
  <c r="G814" i="3"/>
  <c r="I814" i="3" s="1"/>
  <c r="J813" i="3"/>
  <c r="K813" i="3" s="1"/>
  <c r="G813" i="3"/>
  <c r="I813" i="3" s="1"/>
  <c r="J812" i="3"/>
  <c r="K812" i="3" s="1"/>
  <c r="G812" i="3"/>
  <c r="I812" i="3" s="1"/>
  <c r="J811" i="3"/>
  <c r="K811" i="3" s="1"/>
  <c r="G811" i="3"/>
  <c r="I811" i="3" s="1"/>
  <c r="J810" i="3"/>
  <c r="K810" i="3" s="1"/>
  <c r="G810" i="3"/>
  <c r="I810" i="3" s="1"/>
  <c r="J809" i="3"/>
  <c r="K809" i="3" s="1"/>
  <c r="G809" i="3"/>
  <c r="I809" i="3" s="1"/>
  <c r="J808" i="3"/>
  <c r="K808" i="3" s="1"/>
  <c r="G808" i="3"/>
  <c r="I808" i="3" s="1"/>
  <c r="J807" i="3"/>
  <c r="K807" i="3" s="1"/>
  <c r="G807" i="3"/>
  <c r="I807" i="3" s="1"/>
  <c r="J806" i="3"/>
  <c r="K806" i="3" s="1"/>
  <c r="G806" i="3"/>
  <c r="I806" i="3" s="1"/>
  <c r="J805" i="3"/>
  <c r="K805" i="3" s="1"/>
  <c r="G805" i="3"/>
  <c r="I805" i="3" s="1"/>
  <c r="J804" i="3"/>
  <c r="K804" i="3" s="1"/>
  <c r="G804" i="3"/>
  <c r="I804" i="3" s="1"/>
  <c r="J803" i="3"/>
  <c r="K803" i="3" s="1"/>
  <c r="G803" i="3"/>
  <c r="I803" i="3" s="1"/>
  <c r="J802" i="3"/>
  <c r="K802" i="3" s="1"/>
  <c r="G802" i="3"/>
  <c r="I802" i="3" s="1"/>
  <c r="J801" i="3"/>
  <c r="K801" i="3" s="1"/>
  <c r="G801" i="3"/>
  <c r="I801" i="3" s="1"/>
  <c r="J800" i="3"/>
  <c r="K800" i="3" s="1"/>
  <c r="G800" i="3"/>
  <c r="I800" i="3" s="1"/>
  <c r="J799" i="3"/>
  <c r="K799" i="3" s="1"/>
  <c r="G799" i="3"/>
  <c r="I799" i="3" s="1"/>
  <c r="J798" i="3"/>
  <c r="K798" i="3" s="1"/>
  <c r="G798" i="3"/>
  <c r="I798" i="3" s="1"/>
  <c r="J797" i="3"/>
  <c r="K797" i="3" s="1"/>
  <c r="G797" i="3"/>
  <c r="I797" i="3" s="1"/>
  <c r="J796" i="3"/>
  <c r="K796" i="3" s="1"/>
  <c r="G796" i="3"/>
  <c r="I796" i="3" s="1"/>
  <c r="J795" i="3"/>
  <c r="K795" i="3" s="1"/>
  <c r="G795" i="3"/>
  <c r="I795" i="3" s="1"/>
  <c r="J794" i="3"/>
  <c r="K794" i="3" s="1"/>
  <c r="G794" i="3"/>
  <c r="I794" i="3" s="1"/>
  <c r="J793" i="3"/>
  <c r="K793" i="3" s="1"/>
  <c r="G793" i="3"/>
  <c r="I793" i="3" s="1"/>
  <c r="J792" i="3"/>
  <c r="K792" i="3" s="1"/>
  <c r="G792" i="3"/>
  <c r="I792" i="3" s="1"/>
  <c r="J791" i="3"/>
  <c r="K791" i="3" s="1"/>
  <c r="G791" i="3"/>
  <c r="I791" i="3" s="1"/>
  <c r="J790" i="3"/>
  <c r="K790" i="3" s="1"/>
  <c r="G790" i="3"/>
  <c r="I790" i="3" s="1"/>
  <c r="J789" i="3"/>
  <c r="K789" i="3" s="1"/>
  <c r="G789" i="3"/>
  <c r="I789" i="3" s="1"/>
  <c r="J788" i="3"/>
  <c r="K788" i="3" s="1"/>
  <c r="G788" i="3"/>
  <c r="I788" i="3" s="1"/>
  <c r="J787" i="3"/>
  <c r="K787" i="3" s="1"/>
  <c r="G787" i="3"/>
  <c r="I787" i="3" s="1"/>
  <c r="J786" i="3"/>
  <c r="K786" i="3" s="1"/>
  <c r="G786" i="3"/>
  <c r="I786" i="3" s="1"/>
  <c r="J785" i="3"/>
  <c r="K785" i="3" s="1"/>
  <c r="G785" i="3"/>
  <c r="I785" i="3" s="1"/>
  <c r="J784" i="3"/>
  <c r="K784" i="3" s="1"/>
  <c r="G784" i="3"/>
  <c r="I784" i="3" s="1"/>
  <c r="J783" i="3"/>
  <c r="K783" i="3" s="1"/>
  <c r="G783" i="3"/>
  <c r="I783" i="3" s="1"/>
  <c r="J782" i="3"/>
  <c r="K782" i="3" s="1"/>
  <c r="G782" i="3"/>
  <c r="I782" i="3" s="1"/>
  <c r="J781" i="3"/>
  <c r="K781" i="3" s="1"/>
  <c r="G781" i="3"/>
  <c r="I781" i="3" s="1"/>
  <c r="J780" i="3"/>
  <c r="K780" i="3" s="1"/>
  <c r="G780" i="3"/>
  <c r="I780" i="3" s="1"/>
  <c r="J779" i="3"/>
  <c r="K779" i="3" s="1"/>
  <c r="G779" i="3"/>
  <c r="I779" i="3" s="1"/>
  <c r="J778" i="3"/>
  <c r="K778" i="3" s="1"/>
  <c r="G778" i="3"/>
  <c r="I778" i="3" s="1"/>
  <c r="J777" i="3"/>
  <c r="K777" i="3" s="1"/>
  <c r="G777" i="3"/>
  <c r="I777" i="3" s="1"/>
  <c r="J776" i="3"/>
  <c r="K776" i="3" s="1"/>
  <c r="G776" i="3"/>
  <c r="I776" i="3" s="1"/>
  <c r="J775" i="3"/>
  <c r="K775" i="3" s="1"/>
  <c r="G775" i="3"/>
  <c r="I775" i="3" s="1"/>
  <c r="J774" i="3"/>
  <c r="K774" i="3" s="1"/>
  <c r="G774" i="3"/>
  <c r="I774" i="3" s="1"/>
  <c r="J773" i="3"/>
  <c r="K773" i="3" s="1"/>
  <c r="G773" i="3"/>
  <c r="I773" i="3" s="1"/>
  <c r="J772" i="3"/>
  <c r="K772" i="3" s="1"/>
  <c r="G772" i="3"/>
  <c r="I772" i="3" s="1"/>
  <c r="J771" i="3"/>
  <c r="K771" i="3" s="1"/>
  <c r="G771" i="3"/>
  <c r="I771" i="3" s="1"/>
  <c r="J770" i="3"/>
  <c r="K770" i="3" s="1"/>
  <c r="G770" i="3"/>
  <c r="I770" i="3" s="1"/>
  <c r="J769" i="3"/>
  <c r="K769" i="3" s="1"/>
  <c r="G769" i="3"/>
  <c r="I769" i="3" s="1"/>
  <c r="J768" i="3"/>
  <c r="K768" i="3" s="1"/>
  <c r="G768" i="3"/>
  <c r="I768" i="3" s="1"/>
  <c r="J767" i="3"/>
  <c r="K767" i="3" s="1"/>
  <c r="G767" i="3"/>
  <c r="I767" i="3" s="1"/>
  <c r="J766" i="3"/>
  <c r="K766" i="3" s="1"/>
  <c r="G766" i="3"/>
  <c r="I766" i="3" s="1"/>
  <c r="J765" i="3"/>
  <c r="K765" i="3" s="1"/>
  <c r="G765" i="3"/>
  <c r="I765" i="3" s="1"/>
  <c r="J764" i="3"/>
  <c r="K764" i="3" s="1"/>
  <c r="G764" i="3"/>
  <c r="I764" i="3" s="1"/>
  <c r="J763" i="3"/>
  <c r="K763" i="3" s="1"/>
  <c r="G763" i="3"/>
  <c r="I763" i="3" s="1"/>
  <c r="J762" i="3"/>
  <c r="K762" i="3" s="1"/>
  <c r="G762" i="3"/>
  <c r="I762" i="3" s="1"/>
  <c r="J761" i="3"/>
  <c r="K761" i="3" s="1"/>
  <c r="G761" i="3"/>
  <c r="I761" i="3" s="1"/>
  <c r="J760" i="3"/>
  <c r="K760" i="3" s="1"/>
  <c r="G760" i="3"/>
  <c r="I760" i="3" s="1"/>
  <c r="J759" i="3"/>
  <c r="K759" i="3" s="1"/>
  <c r="G759" i="3"/>
  <c r="I759" i="3" s="1"/>
  <c r="J758" i="3"/>
  <c r="K758" i="3" s="1"/>
  <c r="G758" i="3"/>
  <c r="I758" i="3" s="1"/>
  <c r="J757" i="3"/>
  <c r="K757" i="3" s="1"/>
  <c r="G757" i="3"/>
  <c r="I757" i="3" s="1"/>
  <c r="J756" i="3"/>
  <c r="K756" i="3" s="1"/>
  <c r="G756" i="3"/>
  <c r="I756" i="3" s="1"/>
  <c r="J755" i="3"/>
  <c r="K755" i="3" s="1"/>
  <c r="G755" i="3"/>
  <c r="I755" i="3" s="1"/>
  <c r="J754" i="3"/>
  <c r="K754" i="3" s="1"/>
  <c r="G754" i="3"/>
  <c r="I754" i="3" s="1"/>
  <c r="J753" i="3"/>
  <c r="K753" i="3" s="1"/>
  <c r="G753" i="3"/>
  <c r="I753" i="3" s="1"/>
  <c r="J752" i="3"/>
  <c r="K752" i="3" s="1"/>
  <c r="G752" i="3"/>
  <c r="I752" i="3" s="1"/>
  <c r="J751" i="3"/>
  <c r="K751" i="3" s="1"/>
  <c r="G751" i="3"/>
  <c r="I751" i="3" s="1"/>
  <c r="J750" i="3"/>
  <c r="K750" i="3" s="1"/>
  <c r="G750" i="3"/>
  <c r="I750" i="3" s="1"/>
  <c r="J749" i="3"/>
  <c r="K749" i="3" s="1"/>
  <c r="G749" i="3"/>
  <c r="I749" i="3" s="1"/>
  <c r="J748" i="3"/>
  <c r="K748" i="3" s="1"/>
  <c r="G748" i="3"/>
  <c r="I748" i="3" s="1"/>
  <c r="J747" i="3"/>
  <c r="K747" i="3" s="1"/>
  <c r="G747" i="3"/>
  <c r="I747" i="3" s="1"/>
  <c r="J746" i="3"/>
  <c r="K746" i="3" s="1"/>
  <c r="G746" i="3"/>
  <c r="I746" i="3" s="1"/>
  <c r="J745" i="3"/>
  <c r="K745" i="3" s="1"/>
  <c r="G745" i="3"/>
  <c r="I745" i="3" s="1"/>
  <c r="J744" i="3"/>
  <c r="K744" i="3" s="1"/>
  <c r="G744" i="3"/>
  <c r="I744" i="3" s="1"/>
  <c r="J743" i="3"/>
  <c r="K743" i="3" s="1"/>
  <c r="G743" i="3"/>
  <c r="I743" i="3" s="1"/>
  <c r="J742" i="3"/>
  <c r="K742" i="3" s="1"/>
  <c r="G742" i="3"/>
  <c r="I742" i="3" s="1"/>
  <c r="J741" i="3"/>
  <c r="K741" i="3" s="1"/>
  <c r="G741" i="3"/>
  <c r="I741" i="3" s="1"/>
  <c r="J740" i="3"/>
  <c r="K740" i="3" s="1"/>
  <c r="G740" i="3"/>
  <c r="I740" i="3" s="1"/>
  <c r="J739" i="3"/>
  <c r="K739" i="3" s="1"/>
  <c r="G739" i="3"/>
  <c r="I739" i="3" s="1"/>
  <c r="J738" i="3"/>
  <c r="K738" i="3" s="1"/>
  <c r="G738" i="3"/>
  <c r="I738" i="3" s="1"/>
  <c r="J737" i="3"/>
  <c r="K737" i="3" s="1"/>
  <c r="G737" i="3"/>
  <c r="I737" i="3" s="1"/>
  <c r="J736" i="3"/>
  <c r="K736" i="3" s="1"/>
  <c r="G736" i="3"/>
  <c r="I736" i="3" s="1"/>
  <c r="J735" i="3"/>
  <c r="K735" i="3" s="1"/>
  <c r="G735" i="3"/>
  <c r="I735" i="3" s="1"/>
  <c r="J734" i="3"/>
  <c r="K734" i="3" s="1"/>
  <c r="G734" i="3"/>
  <c r="I734" i="3" s="1"/>
  <c r="J733" i="3"/>
  <c r="K733" i="3" s="1"/>
  <c r="G733" i="3"/>
  <c r="I733" i="3" s="1"/>
  <c r="J732" i="3"/>
  <c r="K732" i="3" s="1"/>
  <c r="G732" i="3"/>
  <c r="I732" i="3" s="1"/>
  <c r="J731" i="3"/>
  <c r="K731" i="3" s="1"/>
  <c r="G731" i="3"/>
  <c r="I731" i="3" s="1"/>
  <c r="J730" i="3"/>
  <c r="K730" i="3" s="1"/>
  <c r="G730" i="3"/>
  <c r="I730" i="3" s="1"/>
  <c r="J729" i="3"/>
  <c r="K729" i="3" s="1"/>
  <c r="G729" i="3"/>
  <c r="I729" i="3" s="1"/>
  <c r="J728" i="3"/>
  <c r="K728" i="3" s="1"/>
  <c r="G728" i="3"/>
  <c r="I728" i="3" s="1"/>
  <c r="J727" i="3"/>
  <c r="K727" i="3" s="1"/>
  <c r="G727" i="3"/>
  <c r="I727" i="3" s="1"/>
  <c r="J726" i="3"/>
  <c r="K726" i="3" s="1"/>
  <c r="G726" i="3"/>
  <c r="I726" i="3" s="1"/>
  <c r="J725" i="3"/>
  <c r="K725" i="3" s="1"/>
  <c r="G725" i="3"/>
  <c r="I725" i="3" s="1"/>
  <c r="J724" i="3"/>
  <c r="K724" i="3" s="1"/>
  <c r="G724" i="3"/>
  <c r="I724" i="3" s="1"/>
  <c r="J723" i="3"/>
  <c r="K723" i="3" s="1"/>
  <c r="G723" i="3"/>
  <c r="I723" i="3" s="1"/>
  <c r="J722" i="3"/>
  <c r="K722" i="3" s="1"/>
  <c r="G722" i="3"/>
  <c r="I722" i="3" s="1"/>
  <c r="J721" i="3"/>
  <c r="K721" i="3" s="1"/>
  <c r="G721" i="3"/>
  <c r="I721" i="3" s="1"/>
  <c r="J720" i="3"/>
  <c r="K720" i="3" s="1"/>
  <c r="G720" i="3"/>
  <c r="I720" i="3" s="1"/>
  <c r="J719" i="3"/>
  <c r="K719" i="3" s="1"/>
  <c r="G719" i="3"/>
  <c r="I719" i="3" s="1"/>
  <c r="J718" i="3"/>
  <c r="K718" i="3" s="1"/>
  <c r="G718" i="3"/>
  <c r="I718" i="3" s="1"/>
  <c r="J717" i="3"/>
  <c r="K717" i="3" s="1"/>
  <c r="G717" i="3"/>
  <c r="I717" i="3" s="1"/>
  <c r="J716" i="3"/>
  <c r="K716" i="3" s="1"/>
  <c r="G716" i="3"/>
  <c r="I716" i="3" s="1"/>
  <c r="J715" i="3"/>
  <c r="K715" i="3" s="1"/>
  <c r="G715" i="3"/>
  <c r="I715" i="3" s="1"/>
  <c r="J714" i="3"/>
  <c r="K714" i="3" s="1"/>
  <c r="G714" i="3"/>
  <c r="I714" i="3" s="1"/>
  <c r="J713" i="3"/>
  <c r="K713" i="3" s="1"/>
  <c r="G713" i="3"/>
  <c r="I713" i="3" s="1"/>
  <c r="J712" i="3"/>
  <c r="K712" i="3" s="1"/>
  <c r="G712" i="3"/>
  <c r="I712" i="3" s="1"/>
  <c r="J711" i="3"/>
  <c r="K711" i="3" s="1"/>
  <c r="G711" i="3"/>
  <c r="I711" i="3" s="1"/>
  <c r="J710" i="3"/>
  <c r="K710" i="3" s="1"/>
  <c r="G710" i="3"/>
  <c r="I710" i="3" s="1"/>
  <c r="J709" i="3"/>
  <c r="K709" i="3" s="1"/>
  <c r="G709" i="3"/>
  <c r="I709" i="3" s="1"/>
  <c r="J708" i="3"/>
  <c r="K708" i="3" s="1"/>
  <c r="G708" i="3"/>
  <c r="I708" i="3" s="1"/>
  <c r="J707" i="3"/>
  <c r="K707" i="3" s="1"/>
  <c r="G707" i="3"/>
  <c r="I707" i="3" s="1"/>
  <c r="J706" i="3"/>
  <c r="K706" i="3" s="1"/>
  <c r="G706" i="3"/>
  <c r="I706" i="3" s="1"/>
  <c r="J705" i="3"/>
  <c r="K705" i="3" s="1"/>
  <c r="G705" i="3"/>
  <c r="I705" i="3" s="1"/>
  <c r="J704" i="3"/>
  <c r="K704" i="3" s="1"/>
  <c r="G704" i="3"/>
  <c r="I704" i="3" s="1"/>
  <c r="J703" i="3"/>
  <c r="K703" i="3" s="1"/>
  <c r="G703" i="3"/>
  <c r="I703" i="3" s="1"/>
  <c r="J702" i="3"/>
  <c r="K702" i="3" s="1"/>
  <c r="G702" i="3"/>
  <c r="I702" i="3" s="1"/>
  <c r="J701" i="3"/>
  <c r="K701" i="3" s="1"/>
  <c r="G701" i="3"/>
  <c r="I701" i="3" s="1"/>
  <c r="J700" i="3"/>
  <c r="K700" i="3" s="1"/>
  <c r="G700" i="3"/>
  <c r="I700" i="3" s="1"/>
  <c r="J699" i="3"/>
  <c r="K699" i="3" s="1"/>
  <c r="G699" i="3"/>
  <c r="I699" i="3" s="1"/>
  <c r="J698" i="3"/>
  <c r="K698" i="3" s="1"/>
  <c r="G698" i="3"/>
  <c r="I698" i="3" s="1"/>
  <c r="J697" i="3"/>
  <c r="K697" i="3" s="1"/>
  <c r="G697" i="3"/>
  <c r="I697" i="3" s="1"/>
  <c r="J696" i="3"/>
  <c r="K696" i="3" s="1"/>
  <c r="G696" i="3"/>
  <c r="I696" i="3" s="1"/>
  <c r="J695" i="3"/>
  <c r="K695" i="3" s="1"/>
  <c r="G695" i="3"/>
  <c r="I695" i="3" s="1"/>
  <c r="J694" i="3"/>
  <c r="K694" i="3" s="1"/>
  <c r="G694" i="3"/>
  <c r="I694" i="3" s="1"/>
  <c r="J693" i="3"/>
  <c r="K693" i="3" s="1"/>
  <c r="G693" i="3"/>
  <c r="I693" i="3" s="1"/>
  <c r="J692" i="3"/>
  <c r="K692" i="3" s="1"/>
  <c r="G692" i="3"/>
  <c r="I692" i="3" s="1"/>
  <c r="J691" i="3"/>
  <c r="K691" i="3" s="1"/>
  <c r="G691" i="3"/>
  <c r="I691" i="3" s="1"/>
  <c r="J690" i="3"/>
  <c r="K690" i="3" s="1"/>
  <c r="G690" i="3"/>
  <c r="I690" i="3" s="1"/>
  <c r="J689" i="3"/>
  <c r="K689" i="3" s="1"/>
  <c r="G689" i="3"/>
  <c r="I689" i="3" s="1"/>
  <c r="J688" i="3"/>
  <c r="K688" i="3" s="1"/>
  <c r="G688" i="3"/>
  <c r="I688" i="3" s="1"/>
  <c r="J687" i="3"/>
  <c r="K687" i="3" s="1"/>
  <c r="G687" i="3"/>
  <c r="I687" i="3" s="1"/>
  <c r="J686" i="3"/>
  <c r="K686" i="3" s="1"/>
  <c r="G686" i="3"/>
  <c r="I686" i="3" s="1"/>
  <c r="J685" i="3"/>
  <c r="K685" i="3" s="1"/>
  <c r="G685" i="3"/>
  <c r="I685" i="3" s="1"/>
  <c r="J684" i="3"/>
  <c r="K684" i="3" s="1"/>
  <c r="G684" i="3"/>
  <c r="I684" i="3" s="1"/>
  <c r="J683" i="3"/>
  <c r="K683" i="3" s="1"/>
  <c r="G683" i="3"/>
  <c r="I683" i="3" s="1"/>
  <c r="J682" i="3"/>
  <c r="K682" i="3" s="1"/>
  <c r="G682" i="3"/>
  <c r="I682" i="3" s="1"/>
  <c r="J681" i="3"/>
  <c r="K681" i="3" s="1"/>
  <c r="G681" i="3"/>
  <c r="I681" i="3" s="1"/>
  <c r="J680" i="3"/>
  <c r="K680" i="3" s="1"/>
  <c r="G680" i="3"/>
  <c r="I680" i="3" s="1"/>
  <c r="J679" i="3"/>
  <c r="K679" i="3" s="1"/>
  <c r="G679" i="3"/>
  <c r="I679" i="3" s="1"/>
  <c r="J678" i="3"/>
  <c r="K678" i="3" s="1"/>
  <c r="G678" i="3"/>
  <c r="I678" i="3" s="1"/>
  <c r="J677" i="3"/>
  <c r="K677" i="3" s="1"/>
  <c r="G677" i="3"/>
  <c r="I677" i="3" s="1"/>
  <c r="J676" i="3"/>
  <c r="K676" i="3" s="1"/>
  <c r="G676" i="3"/>
  <c r="I676" i="3" s="1"/>
  <c r="J675" i="3"/>
  <c r="K675" i="3" s="1"/>
  <c r="G675" i="3"/>
  <c r="I675" i="3" s="1"/>
  <c r="J674" i="3"/>
  <c r="K674" i="3" s="1"/>
  <c r="G674" i="3"/>
  <c r="I674" i="3" s="1"/>
  <c r="J673" i="3"/>
  <c r="K673" i="3" s="1"/>
  <c r="G673" i="3"/>
  <c r="I673" i="3" s="1"/>
  <c r="J672" i="3"/>
  <c r="K672" i="3" s="1"/>
  <c r="G672" i="3"/>
  <c r="I672" i="3" s="1"/>
  <c r="J671" i="3"/>
  <c r="K671" i="3" s="1"/>
  <c r="G671" i="3"/>
  <c r="I671" i="3" s="1"/>
  <c r="J670" i="3"/>
  <c r="K670" i="3" s="1"/>
  <c r="G670" i="3"/>
  <c r="I670" i="3" s="1"/>
  <c r="J669" i="3"/>
  <c r="K669" i="3" s="1"/>
  <c r="G669" i="3"/>
  <c r="I669" i="3" s="1"/>
  <c r="J668" i="3"/>
  <c r="K668" i="3" s="1"/>
  <c r="G668" i="3"/>
  <c r="I668" i="3" s="1"/>
  <c r="J667" i="3"/>
  <c r="K667" i="3" s="1"/>
  <c r="G667" i="3"/>
  <c r="I667" i="3" s="1"/>
  <c r="J666" i="3"/>
  <c r="K666" i="3" s="1"/>
  <c r="G666" i="3"/>
  <c r="I666" i="3" s="1"/>
  <c r="J665" i="3"/>
  <c r="K665" i="3" s="1"/>
  <c r="G665" i="3"/>
  <c r="I665" i="3" s="1"/>
  <c r="J664" i="3"/>
  <c r="K664" i="3" s="1"/>
  <c r="G664" i="3"/>
  <c r="I664" i="3" s="1"/>
  <c r="J663" i="3"/>
  <c r="K663" i="3" s="1"/>
  <c r="G663" i="3"/>
  <c r="I663" i="3" s="1"/>
  <c r="J662" i="3"/>
  <c r="K662" i="3" s="1"/>
  <c r="G662" i="3"/>
  <c r="I662" i="3" s="1"/>
  <c r="J661" i="3"/>
  <c r="K661" i="3" s="1"/>
  <c r="G661" i="3"/>
  <c r="I661" i="3" s="1"/>
  <c r="J660" i="3"/>
  <c r="K660" i="3" s="1"/>
  <c r="G660" i="3"/>
  <c r="I660" i="3" s="1"/>
  <c r="J659" i="3"/>
  <c r="K659" i="3" s="1"/>
  <c r="G659" i="3"/>
  <c r="I659" i="3" s="1"/>
  <c r="J658" i="3"/>
  <c r="K658" i="3" s="1"/>
  <c r="G658" i="3"/>
  <c r="I658" i="3" s="1"/>
  <c r="J657" i="3"/>
  <c r="K657" i="3" s="1"/>
  <c r="G657" i="3"/>
  <c r="I657" i="3" s="1"/>
  <c r="J656" i="3"/>
  <c r="K656" i="3" s="1"/>
  <c r="G656" i="3"/>
  <c r="I656" i="3" s="1"/>
  <c r="J655" i="3"/>
  <c r="K655" i="3" s="1"/>
  <c r="G655" i="3"/>
  <c r="I655" i="3" s="1"/>
  <c r="J654" i="3"/>
  <c r="K654" i="3" s="1"/>
  <c r="G654" i="3"/>
  <c r="I654" i="3" s="1"/>
  <c r="J653" i="3"/>
  <c r="K653" i="3" s="1"/>
  <c r="G653" i="3"/>
  <c r="I653" i="3" s="1"/>
  <c r="J652" i="3"/>
  <c r="K652" i="3" s="1"/>
  <c r="G652" i="3"/>
  <c r="I652" i="3" s="1"/>
  <c r="J651" i="3"/>
  <c r="K651" i="3" s="1"/>
  <c r="G651" i="3"/>
  <c r="I651" i="3" s="1"/>
  <c r="J650" i="3"/>
  <c r="K650" i="3" s="1"/>
  <c r="G650" i="3"/>
  <c r="I650" i="3" s="1"/>
  <c r="J649" i="3"/>
  <c r="K649" i="3" s="1"/>
  <c r="G649" i="3"/>
  <c r="I649" i="3" s="1"/>
  <c r="J648" i="3"/>
  <c r="K648" i="3" s="1"/>
  <c r="G648" i="3"/>
  <c r="I648" i="3" s="1"/>
  <c r="J647" i="3"/>
  <c r="K647" i="3" s="1"/>
  <c r="G647" i="3"/>
  <c r="I647" i="3" s="1"/>
  <c r="J646" i="3"/>
  <c r="K646" i="3" s="1"/>
  <c r="G646" i="3"/>
  <c r="I646" i="3" s="1"/>
  <c r="J645" i="3"/>
  <c r="K645" i="3" s="1"/>
  <c r="G645" i="3"/>
  <c r="I645" i="3" s="1"/>
  <c r="J644" i="3"/>
  <c r="K644" i="3" s="1"/>
  <c r="G644" i="3"/>
  <c r="I644" i="3" s="1"/>
  <c r="J643" i="3"/>
  <c r="K643" i="3" s="1"/>
  <c r="G643" i="3"/>
  <c r="I643" i="3" s="1"/>
  <c r="J642" i="3"/>
  <c r="K642" i="3" s="1"/>
  <c r="G642" i="3"/>
  <c r="I642" i="3" s="1"/>
  <c r="J641" i="3"/>
  <c r="K641" i="3" s="1"/>
  <c r="G641" i="3"/>
  <c r="I641" i="3" s="1"/>
  <c r="J640" i="3"/>
  <c r="K640" i="3" s="1"/>
  <c r="G640" i="3"/>
  <c r="I640" i="3" s="1"/>
  <c r="J639" i="3"/>
  <c r="K639" i="3" s="1"/>
  <c r="G639" i="3"/>
  <c r="I639" i="3" s="1"/>
  <c r="J638" i="3"/>
  <c r="K638" i="3" s="1"/>
  <c r="G638" i="3"/>
  <c r="I638" i="3" s="1"/>
  <c r="J637" i="3"/>
  <c r="K637" i="3" s="1"/>
  <c r="G637" i="3"/>
  <c r="I637" i="3" s="1"/>
  <c r="J636" i="3"/>
  <c r="K636" i="3" s="1"/>
  <c r="G636" i="3"/>
  <c r="I636" i="3" s="1"/>
  <c r="J635" i="3"/>
  <c r="K635" i="3" s="1"/>
  <c r="G635" i="3"/>
  <c r="I635" i="3" s="1"/>
  <c r="J634" i="3"/>
  <c r="K634" i="3" s="1"/>
  <c r="G634" i="3"/>
  <c r="I634" i="3" s="1"/>
  <c r="J633" i="3"/>
  <c r="K633" i="3" s="1"/>
  <c r="G633" i="3"/>
  <c r="I633" i="3" s="1"/>
  <c r="J632" i="3"/>
  <c r="K632" i="3" s="1"/>
  <c r="G632" i="3"/>
  <c r="I632" i="3" s="1"/>
  <c r="J631" i="3"/>
  <c r="K631" i="3" s="1"/>
  <c r="G631" i="3"/>
  <c r="I631" i="3" s="1"/>
  <c r="J630" i="3"/>
  <c r="K630" i="3" s="1"/>
  <c r="G630" i="3"/>
  <c r="I630" i="3" s="1"/>
  <c r="J629" i="3"/>
  <c r="K629" i="3" s="1"/>
  <c r="G629" i="3"/>
  <c r="I629" i="3" s="1"/>
  <c r="J628" i="3"/>
  <c r="K628" i="3" s="1"/>
  <c r="G628" i="3"/>
  <c r="I628" i="3" s="1"/>
  <c r="J627" i="3"/>
  <c r="K627" i="3" s="1"/>
  <c r="G627" i="3"/>
  <c r="I627" i="3" s="1"/>
  <c r="J626" i="3"/>
  <c r="K626" i="3" s="1"/>
  <c r="G626" i="3"/>
  <c r="I626" i="3" s="1"/>
  <c r="J625" i="3"/>
  <c r="K625" i="3" s="1"/>
  <c r="G625" i="3"/>
  <c r="I625" i="3" s="1"/>
  <c r="J624" i="3"/>
  <c r="K624" i="3" s="1"/>
  <c r="G624" i="3"/>
  <c r="I624" i="3" s="1"/>
  <c r="J623" i="3"/>
  <c r="K623" i="3" s="1"/>
  <c r="G623" i="3"/>
  <c r="I623" i="3" s="1"/>
  <c r="J622" i="3"/>
  <c r="K622" i="3" s="1"/>
  <c r="G622" i="3"/>
  <c r="I622" i="3" s="1"/>
  <c r="J621" i="3"/>
  <c r="K621" i="3" s="1"/>
  <c r="G621" i="3"/>
  <c r="I621" i="3" s="1"/>
  <c r="J620" i="3"/>
  <c r="K620" i="3" s="1"/>
  <c r="G620" i="3"/>
  <c r="I620" i="3" s="1"/>
  <c r="J619" i="3"/>
  <c r="K619" i="3" s="1"/>
  <c r="G619" i="3"/>
  <c r="I619" i="3" s="1"/>
  <c r="J618" i="3"/>
  <c r="K618" i="3" s="1"/>
  <c r="G618" i="3"/>
  <c r="I618" i="3" s="1"/>
  <c r="J617" i="3"/>
  <c r="K617" i="3" s="1"/>
  <c r="G617" i="3"/>
  <c r="I617" i="3" s="1"/>
  <c r="J616" i="3"/>
  <c r="K616" i="3" s="1"/>
  <c r="G616" i="3"/>
  <c r="I616" i="3" s="1"/>
  <c r="J615" i="3"/>
  <c r="K615" i="3" s="1"/>
  <c r="G615" i="3"/>
  <c r="I615" i="3" s="1"/>
  <c r="J614" i="3"/>
  <c r="K614" i="3" s="1"/>
  <c r="G614" i="3"/>
  <c r="I614" i="3" s="1"/>
  <c r="J613" i="3"/>
  <c r="K613" i="3" s="1"/>
  <c r="G613" i="3"/>
  <c r="I613" i="3" s="1"/>
  <c r="J612" i="3"/>
  <c r="K612" i="3" s="1"/>
  <c r="G612" i="3"/>
  <c r="I612" i="3" s="1"/>
  <c r="J611" i="3"/>
  <c r="K611" i="3" s="1"/>
  <c r="G611" i="3"/>
  <c r="I611" i="3" s="1"/>
  <c r="J610" i="3"/>
  <c r="K610" i="3" s="1"/>
  <c r="G610" i="3"/>
  <c r="I610" i="3" s="1"/>
  <c r="J609" i="3"/>
  <c r="K609" i="3" s="1"/>
  <c r="G609" i="3"/>
  <c r="I609" i="3" s="1"/>
  <c r="J608" i="3"/>
  <c r="K608" i="3" s="1"/>
  <c r="G608" i="3"/>
  <c r="I608" i="3" s="1"/>
  <c r="J607" i="3"/>
  <c r="K607" i="3" s="1"/>
  <c r="G607" i="3"/>
  <c r="I607" i="3" s="1"/>
  <c r="J606" i="3"/>
  <c r="K606" i="3" s="1"/>
  <c r="G606" i="3"/>
  <c r="I606" i="3" s="1"/>
  <c r="J605" i="3"/>
  <c r="K605" i="3" s="1"/>
  <c r="G605" i="3"/>
  <c r="I605" i="3" s="1"/>
  <c r="J604" i="3"/>
  <c r="K604" i="3" s="1"/>
  <c r="G604" i="3"/>
  <c r="I604" i="3" s="1"/>
  <c r="J603" i="3"/>
  <c r="K603" i="3" s="1"/>
  <c r="G603" i="3"/>
  <c r="I603" i="3" s="1"/>
  <c r="J602" i="3"/>
  <c r="K602" i="3" s="1"/>
  <c r="G602" i="3"/>
  <c r="I602" i="3" s="1"/>
  <c r="J601" i="3"/>
  <c r="K601" i="3" s="1"/>
  <c r="G601" i="3"/>
  <c r="I601" i="3" s="1"/>
  <c r="J600" i="3"/>
  <c r="K600" i="3" s="1"/>
  <c r="G600" i="3"/>
  <c r="I600" i="3" s="1"/>
  <c r="J599" i="3"/>
  <c r="K599" i="3" s="1"/>
  <c r="G599" i="3"/>
  <c r="I599" i="3" s="1"/>
  <c r="J598" i="3"/>
  <c r="K598" i="3" s="1"/>
  <c r="G598" i="3"/>
  <c r="I598" i="3" s="1"/>
  <c r="J597" i="3"/>
  <c r="K597" i="3" s="1"/>
  <c r="G597" i="3"/>
  <c r="I597" i="3" s="1"/>
  <c r="J596" i="3"/>
  <c r="K596" i="3" s="1"/>
  <c r="G596" i="3"/>
  <c r="I596" i="3" s="1"/>
  <c r="J595" i="3"/>
  <c r="K595" i="3" s="1"/>
  <c r="G595" i="3"/>
  <c r="I595" i="3" s="1"/>
  <c r="J594" i="3"/>
  <c r="K594" i="3" s="1"/>
  <c r="G594" i="3"/>
  <c r="I594" i="3" s="1"/>
  <c r="J593" i="3"/>
  <c r="K593" i="3" s="1"/>
  <c r="G593" i="3"/>
  <c r="I593" i="3" s="1"/>
  <c r="J592" i="3"/>
  <c r="K592" i="3" s="1"/>
  <c r="G592" i="3"/>
  <c r="I592" i="3" s="1"/>
  <c r="J591" i="3"/>
  <c r="K591" i="3" s="1"/>
  <c r="G591" i="3"/>
  <c r="I591" i="3" s="1"/>
  <c r="J590" i="3"/>
  <c r="K590" i="3" s="1"/>
  <c r="G590" i="3"/>
  <c r="I590" i="3" s="1"/>
  <c r="J589" i="3"/>
  <c r="K589" i="3" s="1"/>
  <c r="G589" i="3"/>
  <c r="I589" i="3" s="1"/>
  <c r="J588" i="3"/>
  <c r="K588" i="3" s="1"/>
  <c r="G588" i="3"/>
  <c r="I588" i="3" s="1"/>
  <c r="J587" i="3"/>
  <c r="K587" i="3" s="1"/>
  <c r="G587" i="3"/>
  <c r="I587" i="3" s="1"/>
  <c r="J586" i="3"/>
  <c r="K586" i="3" s="1"/>
  <c r="G586" i="3"/>
  <c r="I586" i="3" s="1"/>
  <c r="J585" i="3"/>
  <c r="K585" i="3" s="1"/>
  <c r="G585" i="3"/>
  <c r="I585" i="3" s="1"/>
  <c r="J584" i="3"/>
  <c r="K584" i="3" s="1"/>
  <c r="G584" i="3"/>
  <c r="I584" i="3" s="1"/>
  <c r="J583" i="3"/>
  <c r="K583" i="3" s="1"/>
  <c r="G583" i="3"/>
  <c r="I583" i="3" s="1"/>
  <c r="J582" i="3"/>
  <c r="K582" i="3" s="1"/>
  <c r="G582" i="3"/>
  <c r="I582" i="3" s="1"/>
  <c r="J581" i="3"/>
  <c r="K581" i="3" s="1"/>
  <c r="G581" i="3"/>
  <c r="I581" i="3" s="1"/>
  <c r="J580" i="3"/>
  <c r="K580" i="3" s="1"/>
  <c r="G580" i="3"/>
  <c r="I580" i="3" s="1"/>
  <c r="J579" i="3"/>
  <c r="K579" i="3" s="1"/>
  <c r="G579" i="3"/>
  <c r="I579" i="3" s="1"/>
  <c r="J578" i="3"/>
  <c r="K578" i="3" s="1"/>
  <c r="G578" i="3"/>
  <c r="I578" i="3" s="1"/>
  <c r="J577" i="3"/>
  <c r="K577" i="3" s="1"/>
  <c r="G577" i="3"/>
  <c r="I577" i="3" s="1"/>
  <c r="J576" i="3"/>
  <c r="K576" i="3" s="1"/>
  <c r="G576" i="3"/>
  <c r="I576" i="3" s="1"/>
  <c r="J575" i="3"/>
  <c r="K575" i="3" s="1"/>
  <c r="G575" i="3"/>
  <c r="I575" i="3" s="1"/>
  <c r="J574" i="3"/>
  <c r="K574" i="3" s="1"/>
  <c r="G574" i="3"/>
  <c r="I574" i="3" s="1"/>
  <c r="J573" i="3"/>
  <c r="K573" i="3" s="1"/>
  <c r="G573" i="3"/>
  <c r="I573" i="3" s="1"/>
  <c r="J572" i="3"/>
  <c r="K572" i="3" s="1"/>
  <c r="G572" i="3"/>
  <c r="I572" i="3" s="1"/>
  <c r="J571" i="3"/>
  <c r="K571" i="3" s="1"/>
  <c r="G571" i="3"/>
  <c r="I571" i="3" s="1"/>
  <c r="J570" i="3"/>
  <c r="K570" i="3" s="1"/>
  <c r="G570" i="3"/>
  <c r="I570" i="3" s="1"/>
  <c r="J569" i="3"/>
  <c r="K569" i="3" s="1"/>
  <c r="G569" i="3"/>
  <c r="I569" i="3" s="1"/>
  <c r="J568" i="3"/>
  <c r="K568" i="3" s="1"/>
  <c r="G568" i="3"/>
  <c r="I568" i="3" s="1"/>
  <c r="J567" i="3"/>
  <c r="K567" i="3" s="1"/>
  <c r="G567" i="3"/>
  <c r="I567" i="3" s="1"/>
  <c r="J566" i="3"/>
  <c r="K566" i="3" s="1"/>
  <c r="G566" i="3"/>
  <c r="I566" i="3" s="1"/>
  <c r="J565" i="3"/>
  <c r="K565" i="3" s="1"/>
  <c r="G565" i="3"/>
  <c r="I565" i="3" s="1"/>
  <c r="J564" i="3"/>
  <c r="K564" i="3" s="1"/>
  <c r="G564" i="3"/>
  <c r="I564" i="3" s="1"/>
  <c r="J563" i="3"/>
  <c r="K563" i="3" s="1"/>
  <c r="G563" i="3"/>
  <c r="I563" i="3" s="1"/>
  <c r="J562" i="3"/>
  <c r="K562" i="3" s="1"/>
  <c r="G562" i="3"/>
  <c r="I562" i="3" s="1"/>
  <c r="J561" i="3"/>
  <c r="K561" i="3" s="1"/>
  <c r="G561" i="3"/>
  <c r="I561" i="3" s="1"/>
  <c r="J560" i="3"/>
  <c r="K560" i="3" s="1"/>
  <c r="G560" i="3"/>
  <c r="I560" i="3" s="1"/>
  <c r="J559" i="3"/>
  <c r="K559" i="3" s="1"/>
  <c r="G559" i="3"/>
  <c r="I559" i="3" s="1"/>
  <c r="J558" i="3"/>
  <c r="K558" i="3" s="1"/>
  <c r="G558" i="3"/>
  <c r="I558" i="3" s="1"/>
  <c r="J557" i="3"/>
  <c r="K557" i="3" s="1"/>
  <c r="G557" i="3"/>
  <c r="I557" i="3" s="1"/>
  <c r="J556" i="3"/>
  <c r="K556" i="3" s="1"/>
  <c r="G556" i="3"/>
  <c r="I556" i="3" s="1"/>
  <c r="J555" i="3"/>
  <c r="K555" i="3" s="1"/>
  <c r="G555" i="3"/>
  <c r="I555" i="3" s="1"/>
  <c r="J554" i="3"/>
  <c r="K554" i="3" s="1"/>
  <c r="G554" i="3"/>
  <c r="I554" i="3" s="1"/>
  <c r="J553" i="3"/>
  <c r="K553" i="3" s="1"/>
  <c r="G553" i="3"/>
  <c r="I553" i="3" s="1"/>
  <c r="J552" i="3"/>
  <c r="K552" i="3" s="1"/>
  <c r="G552" i="3"/>
  <c r="I552" i="3" s="1"/>
  <c r="J551" i="3"/>
  <c r="K551" i="3" s="1"/>
  <c r="G551" i="3"/>
  <c r="I551" i="3" s="1"/>
  <c r="J550" i="3"/>
  <c r="K550" i="3" s="1"/>
  <c r="G550" i="3"/>
  <c r="I550" i="3" s="1"/>
  <c r="J549" i="3"/>
  <c r="K549" i="3" s="1"/>
  <c r="G549" i="3"/>
  <c r="I549" i="3" s="1"/>
  <c r="J548" i="3"/>
  <c r="K548" i="3" s="1"/>
  <c r="G548" i="3"/>
  <c r="I548" i="3" s="1"/>
  <c r="J547" i="3"/>
  <c r="K547" i="3" s="1"/>
  <c r="G547" i="3"/>
  <c r="I547" i="3" s="1"/>
  <c r="J546" i="3"/>
  <c r="K546" i="3" s="1"/>
  <c r="G546" i="3"/>
  <c r="I546" i="3" s="1"/>
  <c r="J545" i="3"/>
  <c r="K545" i="3" s="1"/>
  <c r="G545" i="3"/>
  <c r="I545" i="3" s="1"/>
  <c r="J544" i="3"/>
  <c r="K544" i="3" s="1"/>
  <c r="G544" i="3"/>
  <c r="I544" i="3" s="1"/>
  <c r="J543" i="3"/>
  <c r="K543" i="3" s="1"/>
  <c r="G543" i="3"/>
  <c r="I543" i="3" s="1"/>
  <c r="J542" i="3"/>
  <c r="K542" i="3" s="1"/>
  <c r="G542" i="3"/>
  <c r="I542" i="3" s="1"/>
  <c r="J541" i="3"/>
  <c r="K541" i="3" s="1"/>
  <c r="G541" i="3"/>
  <c r="I541" i="3" s="1"/>
  <c r="J540" i="3"/>
  <c r="K540" i="3" s="1"/>
  <c r="G540" i="3"/>
  <c r="I540" i="3" s="1"/>
  <c r="J539" i="3"/>
  <c r="K539" i="3" s="1"/>
  <c r="G539" i="3"/>
  <c r="I539" i="3" s="1"/>
  <c r="J538" i="3"/>
  <c r="K538" i="3" s="1"/>
  <c r="G538" i="3"/>
  <c r="I538" i="3" s="1"/>
  <c r="J537" i="3"/>
  <c r="K537" i="3" s="1"/>
  <c r="G537" i="3"/>
  <c r="I537" i="3" s="1"/>
  <c r="J536" i="3"/>
  <c r="K536" i="3" s="1"/>
  <c r="G536" i="3"/>
  <c r="I536" i="3" s="1"/>
  <c r="J535" i="3"/>
  <c r="K535" i="3" s="1"/>
  <c r="G535" i="3"/>
  <c r="I535" i="3" s="1"/>
  <c r="J534" i="3"/>
  <c r="K534" i="3" s="1"/>
  <c r="G534" i="3"/>
  <c r="I534" i="3" s="1"/>
  <c r="J533" i="3"/>
  <c r="K533" i="3" s="1"/>
  <c r="G533" i="3"/>
  <c r="I533" i="3" s="1"/>
  <c r="J532" i="3"/>
  <c r="K532" i="3" s="1"/>
  <c r="G532" i="3"/>
  <c r="I532" i="3" s="1"/>
  <c r="J531" i="3"/>
  <c r="K531" i="3" s="1"/>
  <c r="G531" i="3"/>
  <c r="I531" i="3" s="1"/>
  <c r="J530" i="3"/>
  <c r="K530" i="3" s="1"/>
  <c r="G530" i="3"/>
  <c r="I530" i="3" s="1"/>
  <c r="J529" i="3"/>
  <c r="K529" i="3" s="1"/>
  <c r="G529" i="3"/>
  <c r="I529" i="3" s="1"/>
  <c r="J528" i="3"/>
  <c r="K528" i="3" s="1"/>
  <c r="G528" i="3"/>
  <c r="I528" i="3" s="1"/>
  <c r="J527" i="3"/>
  <c r="K527" i="3" s="1"/>
  <c r="G527" i="3"/>
  <c r="I527" i="3" s="1"/>
  <c r="J526" i="3"/>
  <c r="K526" i="3" s="1"/>
  <c r="G526" i="3"/>
  <c r="I526" i="3" s="1"/>
  <c r="J525" i="3"/>
  <c r="K525" i="3" s="1"/>
  <c r="G525" i="3"/>
  <c r="I525" i="3" s="1"/>
  <c r="J524" i="3"/>
  <c r="K524" i="3" s="1"/>
  <c r="G524" i="3"/>
  <c r="I524" i="3" s="1"/>
  <c r="J523" i="3"/>
  <c r="K523" i="3" s="1"/>
  <c r="G523" i="3"/>
  <c r="I523" i="3" s="1"/>
  <c r="J522" i="3"/>
  <c r="K522" i="3" s="1"/>
  <c r="G522" i="3"/>
  <c r="I522" i="3" s="1"/>
  <c r="J521" i="3"/>
  <c r="K521" i="3" s="1"/>
  <c r="G521" i="3"/>
  <c r="I521" i="3" s="1"/>
  <c r="J520" i="3"/>
  <c r="K520" i="3" s="1"/>
  <c r="G520" i="3"/>
  <c r="I520" i="3" s="1"/>
  <c r="J519" i="3"/>
  <c r="K519" i="3" s="1"/>
  <c r="G519" i="3"/>
  <c r="I519" i="3" s="1"/>
  <c r="J518" i="3"/>
  <c r="K518" i="3" s="1"/>
  <c r="G518" i="3"/>
  <c r="I518" i="3" s="1"/>
  <c r="J517" i="3"/>
  <c r="K517" i="3" s="1"/>
  <c r="G517" i="3"/>
  <c r="I517" i="3" s="1"/>
  <c r="J516" i="3"/>
  <c r="K516" i="3" s="1"/>
  <c r="G516" i="3"/>
  <c r="I516" i="3" s="1"/>
  <c r="J515" i="3"/>
  <c r="K515" i="3" s="1"/>
  <c r="G515" i="3"/>
  <c r="I515" i="3" s="1"/>
  <c r="J514" i="3"/>
  <c r="K514" i="3" s="1"/>
  <c r="G514" i="3"/>
  <c r="I514" i="3" s="1"/>
  <c r="J513" i="3"/>
  <c r="K513" i="3" s="1"/>
  <c r="G513" i="3"/>
  <c r="I513" i="3" s="1"/>
  <c r="J512" i="3"/>
  <c r="K512" i="3" s="1"/>
  <c r="G512" i="3"/>
  <c r="I512" i="3" s="1"/>
  <c r="J511" i="3"/>
  <c r="K511" i="3" s="1"/>
  <c r="G511" i="3"/>
  <c r="I511" i="3" s="1"/>
  <c r="J510" i="3"/>
  <c r="K510" i="3" s="1"/>
  <c r="G510" i="3"/>
  <c r="I510" i="3" s="1"/>
  <c r="J509" i="3"/>
  <c r="K509" i="3" s="1"/>
  <c r="G509" i="3"/>
  <c r="I509" i="3" s="1"/>
  <c r="J508" i="3"/>
  <c r="K508" i="3" s="1"/>
  <c r="G508" i="3"/>
  <c r="I508" i="3" s="1"/>
  <c r="J507" i="3"/>
  <c r="K507" i="3" s="1"/>
  <c r="G507" i="3"/>
  <c r="I507" i="3" s="1"/>
  <c r="J506" i="3"/>
  <c r="K506" i="3" s="1"/>
  <c r="G506" i="3"/>
  <c r="I506" i="3" s="1"/>
  <c r="J505" i="3"/>
  <c r="K505" i="3" s="1"/>
  <c r="G505" i="3"/>
  <c r="I505" i="3" s="1"/>
  <c r="J504" i="3"/>
  <c r="K504" i="3" s="1"/>
  <c r="G504" i="3"/>
  <c r="I504" i="3" s="1"/>
  <c r="J503" i="3"/>
  <c r="K503" i="3" s="1"/>
  <c r="G503" i="3"/>
  <c r="I503" i="3" s="1"/>
  <c r="J502" i="3"/>
  <c r="K502" i="3" s="1"/>
  <c r="G502" i="3"/>
  <c r="I502" i="3" s="1"/>
  <c r="J501" i="3"/>
  <c r="K501" i="3" s="1"/>
  <c r="G501" i="3"/>
  <c r="I501" i="3" s="1"/>
  <c r="J500" i="3"/>
  <c r="K500" i="3" s="1"/>
  <c r="G500" i="3"/>
  <c r="I500" i="3" s="1"/>
  <c r="J499" i="3"/>
  <c r="K499" i="3" s="1"/>
  <c r="G499" i="3"/>
  <c r="I499" i="3" s="1"/>
  <c r="J498" i="3"/>
  <c r="K498" i="3" s="1"/>
  <c r="G498" i="3"/>
  <c r="I498" i="3" s="1"/>
  <c r="J497" i="3"/>
  <c r="K497" i="3" s="1"/>
  <c r="G497" i="3"/>
  <c r="I497" i="3" s="1"/>
  <c r="J496" i="3"/>
  <c r="K496" i="3" s="1"/>
  <c r="G496" i="3"/>
  <c r="I496" i="3" s="1"/>
  <c r="J495" i="3"/>
  <c r="K495" i="3" s="1"/>
  <c r="G495" i="3"/>
  <c r="I495" i="3" s="1"/>
  <c r="J494" i="3"/>
  <c r="K494" i="3" s="1"/>
  <c r="G494" i="3"/>
  <c r="I494" i="3" s="1"/>
  <c r="J493" i="3"/>
  <c r="K493" i="3" s="1"/>
  <c r="G493" i="3"/>
  <c r="I493" i="3" s="1"/>
  <c r="J492" i="3"/>
  <c r="K492" i="3" s="1"/>
  <c r="G492" i="3"/>
  <c r="I492" i="3" s="1"/>
  <c r="J491" i="3"/>
  <c r="K491" i="3" s="1"/>
  <c r="G491" i="3"/>
  <c r="I491" i="3" s="1"/>
  <c r="J490" i="3"/>
  <c r="K490" i="3" s="1"/>
  <c r="G490" i="3"/>
  <c r="I490" i="3" s="1"/>
  <c r="J489" i="3"/>
  <c r="K489" i="3" s="1"/>
  <c r="G489" i="3"/>
  <c r="I489" i="3" s="1"/>
  <c r="J488" i="3"/>
  <c r="K488" i="3" s="1"/>
  <c r="G488" i="3"/>
  <c r="I488" i="3" s="1"/>
  <c r="J487" i="3"/>
  <c r="K487" i="3" s="1"/>
  <c r="G487" i="3"/>
  <c r="I487" i="3" s="1"/>
  <c r="J486" i="3"/>
  <c r="K486" i="3" s="1"/>
  <c r="G486" i="3"/>
  <c r="I486" i="3" s="1"/>
  <c r="J485" i="3"/>
  <c r="K485" i="3" s="1"/>
  <c r="G485" i="3"/>
  <c r="I485" i="3" s="1"/>
  <c r="J484" i="3"/>
  <c r="K484" i="3" s="1"/>
  <c r="G484" i="3"/>
  <c r="I484" i="3" s="1"/>
  <c r="J483" i="3"/>
  <c r="K483" i="3" s="1"/>
  <c r="G483" i="3"/>
  <c r="I483" i="3" s="1"/>
  <c r="J482" i="3"/>
  <c r="K482" i="3" s="1"/>
  <c r="G482" i="3"/>
  <c r="I482" i="3" s="1"/>
  <c r="J481" i="3"/>
  <c r="K481" i="3" s="1"/>
  <c r="G481" i="3"/>
  <c r="I481" i="3" s="1"/>
  <c r="J480" i="3"/>
  <c r="K480" i="3" s="1"/>
  <c r="G480" i="3"/>
  <c r="I480" i="3" s="1"/>
  <c r="J479" i="3"/>
  <c r="K479" i="3" s="1"/>
  <c r="G479" i="3"/>
  <c r="I479" i="3" s="1"/>
  <c r="J478" i="3"/>
  <c r="K478" i="3" s="1"/>
  <c r="G478" i="3"/>
  <c r="I478" i="3" s="1"/>
  <c r="J477" i="3"/>
  <c r="K477" i="3" s="1"/>
  <c r="G477" i="3"/>
  <c r="I477" i="3" s="1"/>
  <c r="J476" i="3"/>
  <c r="K476" i="3" s="1"/>
  <c r="G476" i="3"/>
  <c r="I476" i="3" s="1"/>
  <c r="J475" i="3"/>
  <c r="K475" i="3" s="1"/>
  <c r="G475" i="3"/>
  <c r="I475" i="3" s="1"/>
  <c r="J474" i="3"/>
  <c r="K474" i="3" s="1"/>
  <c r="G474" i="3"/>
  <c r="I474" i="3" s="1"/>
  <c r="J473" i="3"/>
  <c r="K473" i="3" s="1"/>
  <c r="G473" i="3"/>
  <c r="I473" i="3" s="1"/>
  <c r="J472" i="3"/>
  <c r="K472" i="3" s="1"/>
  <c r="G472" i="3"/>
  <c r="I472" i="3" s="1"/>
  <c r="J471" i="3"/>
  <c r="K471" i="3" s="1"/>
  <c r="G471" i="3"/>
  <c r="I471" i="3" s="1"/>
  <c r="J470" i="3"/>
  <c r="K470" i="3" s="1"/>
  <c r="G470" i="3"/>
  <c r="I470" i="3" s="1"/>
  <c r="J469" i="3"/>
  <c r="K469" i="3" s="1"/>
  <c r="G469" i="3"/>
  <c r="I469" i="3" s="1"/>
  <c r="J468" i="3"/>
  <c r="K468" i="3" s="1"/>
  <c r="G468" i="3"/>
  <c r="I468" i="3" s="1"/>
  <c r="J467" i="3"/>
  <c r="K467" i="3" s="1"/>
  <c r="G467" i="3"/>
  <c r="I467" i="3" s="1"/>
  <c r="J466" i="3"/>
  <c r="K466" i="3" s="1"/>
  <c r="G466" i="3"/>
  <c r="I466" i="3" s="1"/>
  <c r="J465" i="3"/>
  <c r="K465" i="3" s="1"/>
  <c r="G465" i="3"/>
  <c r="I465" i="3" s="1"/>
  <c r="J464" i="3"/>
  <c r="K464" i="3" s="1"/>
  <c r="G464" i="3"/>
  <c r="I464" i="3" s="1"/>
  <c r="J463" i="3"/>
  <c r="K463" i="3" s="1"/>
  <c r="G463" i="3"/>
  <c r="I463" i="3" s="1"/>
  <c r="J462" i="3"/>
  <c r="K462" i="3" s="1"/>
  <c r="G462" i="3"/>
  <c r="I462" i="3" s="1"/>
  <c r="J461" i="3"/>
  <c r="K461" i="3" s="1"/>
  <c r="G461" i="3"/>
  <c r="I461" i="3" s="1"/>
  <c r="J460" i="3"/>
  <c r="K460" i="3" s="1"/>
  <c r="G460" i="3"/>
  <c r="I460" i="3" s="1"/>
  <c r="J459" i="3"/>
  <c r="K459" i="3" s="1"/>
  <c r="G459" i="3"/>
  <c r="I459" i="3" s="1"/>
  <c r="J458" i="3"/>
  <c r="K458" i="3" s="1"/>
  <c r="G458" i="3"/>
  <c r="I458" i="3" s="1"/>
  <c r="J457" i="3"/>
  <c r="K457" i="3" s="1"/>
  <c r="G457" i="3"/>
  <c r="I457" i="3" s="1"/>
  <c r="J456" i="3"/>
  <c r="K456" i="3" s="1"/>
  <c r="G456" i="3"/>
  <c r="I456" i="3" s="1"/>
  <c r="J455" i="3"/>
  <c r="K455" i="3" s="1"/>
  <c r="G455" i="3"/>
  <c r="I455" i="3" s="1"/>
  <c r="J454" i="3"/>
  <c r="K454" i="3" s="1"/>
  <c r="G454" i="3"/>
  <c r="I454" i="3" s="1"/>
  <c r="J453" i="3"/>
  <c r="K453" i="3" s="1"/>
  <c r="G453" i="3"/>
  <c r="I453" i="3" s="1"/>
  <c r="J452" i="3"/>
  <c r="K452" i="3" s="1"/>
  <c r="G452" i="3"/>
  <c r="I452" i="3" s="1"/>
  <c r="J451" i="3"/>
  <c r="K451" i="3" s="1"/>
  <c r="G451" i="3"/>
  <c r="I451" i="3" s="1"/>
  <c r="J450" i="3"/>
  <c r="K450" i="3" s="1"/>
  <c r="G450" i="3"/>
  <c r="I450" i="3" s="1"/>
  <c r="J449" i="3"/>
  <c r="K449" i="3" s="1"/>
  <c r="G449" i="3"/>
  <c r="I449" i="3" s="1"/>
  <c r="J448" i="3"/>
  <c r="K448" i="3" s="1"/>
  <c r="G448" i="3"/>
  <c r="I448" i="3" s="1"/>
  <c r="J447" i="3"/>
  <c r="K447" i="3" s="1"/>
  <c r="G447" i="3"/>
  <c r="I447" i="3" s="1"/>
  <c r="J446" i="3"/>
  <c r="K446" i="3" s="1"/>
  <c r="G446" i="3"/>
  <c r="I446" i="3" s="1"/>
  <c r="J445" i="3"/>
  <c r="K445" i="3" s="1"/>
  <c r="G445" i="3"/>
  <c r="I445" i="3" s="1"/>
  <c r="J444" i="3"/>
  <c r="K444" i="3" s="1"/>
  <c r="G444" i="3"/>
  <c r="I444" i="3" s="1"/>
  <c r="J443" i="3"/>
  <c r="K443" i="3" s="1"/>
  <c r="G443" i="3"/>
  <c r="I443" i="3" s="1"/>
  <c r="J442" i="3"/>
  <c r="K442" i="3" s="1"/>
  <c r="G442" i="3"/>
  <c r="I442" i="3" s="1"/>
  <c r="J441" i="3"/>
  <c r="K441" i="3" s="1"/>
  <c r="G441" i="3"/>
  <c r="I441" i="3" s="1"/>
  <c r="J440" i="3"/>
  <c r="K440" i="3" s="1"/>
  <c r="G440" i="3"/>
  <c r="I440" i="3" s="1"/>
  <c r="J439" i="3"/>
  <c r="K439" i="3" s="1"/>
  <c r="G439" i="3"/>
  <c r="I439" i="3" s="1"/>
  <c r="J438" i="3"/>
  <c r="K438" i="3" s="1"/>
  <c r="G438" i="3"/>
  <c r="I438" i="3" s="1"/>
  <c r="J437" i="3"/>
  <c r="K437" i="3" s="1"/>
  <c r="G437" i="3"/>
  <c r="I437" i="3" s="1"/>
  <c r="J436" i="3"/>
  <c r="K436" i="3" s="1"/>
  <c r="G436" i="3"/>
  <c r="I436" i="3" s="1"/>
  <c r="J435" i="3"/>
  <c r="K435" i="3" s="1"/>
  <c r="G435" i="3"/>
  <c r="I435" i="3" s="1"/>
  <c r="J434" i="3"/>
  <c r="K434" i="3" s="1"/>
  <c r="G434" i="3"/>
  <c r="I434" i="3" s="1"/>
  <c r="J433" i="3"/>
  <c r="K433" i="3" s="1"/>
  <c r="G433" i="3"/>
  <c r="I433" i="3" s="1"/>
  <c r="J432" i="3"/>
  <c r="K432" i="3" s="1"/>
  <c r="G432" i="3"/>
  <c r="I432" i="3" s="1"/>
  <c r="J431" i="3"/>
  <c r="K431" i="3" s="1"/>
  <c r="G431" i="3"/>
  <c r="I431" i="3" s="1"/>
  <c r="J430" i="3"/>
  <c r="K430" i="3" s="1"/>
  <c r="G430" i="3"/>
  <c r="I430" i="3" s="1"/>
  <c r="J429" i="3"/>
  <c r="K429" i="3" s="1"/>
  <c r="G429" i="3"/>
  <c r="I429" i="3" s="1"/>
  <c r="J428" i="3"/>
  <c r="K428" i="3" s="1"/>
  <c r="G428" i="3"/>
  <c r="I428" i="3" s="1"/>
  <c r="J427" i="3"/>
  <c r="K427" i="3" s="1"/>
  <c r="G427" i="3"/>
  <c r="I427" i="3" s="1"/>
  <c r="J426" i="3"/>
  <c r="K426" i="3" s="1"/>
  <c r="G426" i="3"/>
  <c r="I426" i="3" s="1"/>
  <c r="J425" i="3"/>
  <c r="K425" i="3" s="1"/>
  <c r="G425" i="3"/>
  <c r="I425" i="3" s="1"/>
  <c r="J424" i="3"/>
  <c r="K424" i="3" s="1"/>
  <c r="G424" i="3"/>
  <c r="I424" i="3" s="1"/>
  <c r="J423" i="3"/>
  <c r="K423" i="3" s="1"/>
  <c r="G423" i="3"/>
  <c r="I423" i="3" s="1"/>
  <c r="J422" i="3"/>
  <c r="K422" i="3" s="1"/>
  <c r="G422" i="3"/>
  <c r="I422" i="3" s="1"/>
  <c r="J421" i="3"/>
  <c r="K421" i="3" s="1"/>
  <c r="G421" i="3"/>
  <c r="I421" i="3" s="1"/>
  <c r="J420" i="3"/>
  <c r="K420" i="3" s="1"/>
  <c r="G420" i="3"/>
  <c r="I420" i="3" s="1"/>
  <c r="J419" i="3"/>
  <c r="K419" i="3" s="1"/>
  <c r="G419" i="3"/>
  <c r="I419" i="3" s="1"/>
  <c r="J418" i="3"/>
  <c r="K418" i="3" s="1"/>
  <c r="G418" i="3"/>
  <c r="I418" i="3" s="1"/>
  <c r="J417" i="3"/>
  <c r="K417" i="3" s="1"/>
  <c r="G417" i="3"/>
  <c r="I417" i="3" s="1"/>
  <c r="J416" i="3"/>
  <c r="K416" i="3" s="1"/>
  <c r="G416" i="3"/>
  <c r="I416" i="3" s="1"/>
  <c r="J415" i="3"/>
  <c r="K415" i="3" s="1"/>
  <c r="G415" i="3"/>
  <c r="I415" i="3" s="1"/>
  <c r="J414" i="3"/>
  <c r="K414" i="3" s="1"/>
  <c r="G414" i="3"/>
  <c r="I414" i="3" s="1"/>
  <c r="J413" i="3"/>
  <c r="K413" i="3" s="1"/>
  <c r="G413" i="3"/>
  <c r="I413" i="3" s="1"/>
  <c r="J412" i="3"/>
  <c r="K412" i="3" s="1"/>
  <c r="G412" i="3"/>
  <c r="I412" i="3" s="1"/>
  <c r="J411" i="3"/>
  <c r="K411" i="3" s="1"/>
  <c r="G411" i="3"/>
  <c r="I411" i="3" s="1"/>
  <c r="J410" i="3"/>
  <c r="K410" i="3" s="1"/>
  <c r="G410" i="3"/>
  <c r="I410" i="3" s="1"/>
  <c r="J409" i="3"/>
  <c r="K409" i="3" s="1"/>
  <c r="G409" i="3"/>
  <c r="I409" i="3" s="1"/>
  <c r="J408" i="3"/>
  <c r="K408" i="3" s="1"/>
  <c r="G408" i="3"/>
  <c r="I408" i="3" s="1"/>
  <c r="J407" i="3"/>
  <c r="K407" i="3" s="1"/>
  <c r="G407" i="3"/>
  <c r="I407" i="3" s="1"/>
  <c r="J406" i="3"/>
  <c r="K406" i="3" s="1"/>
  <c r="G406" i="3"/>
  <c r="I406" i="3" s="1"/>
  <c r="J405" i="3"/>
  <c r="K405" i="3" s="1"/>
  <c r="G405" i="3"/>
  <c r="I405" i="3" s="1"/>
  <c r="J404" i="3"/>
  <c r="K404" i="3" s="1"/>
  <c r="G404" i="3"/>
  <c r="I404" i="3" s="1"/>
  <c r="J403" i="3"/>
  <c r="K403" i="3" s="1"/>
  <c r="G403" i="3"/>
  <c r="I403" i="3" s="1"/>
  <c r="J402" i="3"/>
  <c r="K402" i="3" s="1"/>
  <c r="G402" i="3"/>
  <c r="I402" i="3" s="1"/>
  <c r="J401" i="3"/>
  <c r="K401" i="3" s="1"/>
  <c r="G401" i="3"/>
  <c r="I401" i="3" s="1"/>
  <c r="J400" i="3"/>
  <c r="K400" i="3" s="1"/>
  <c r="G400" i="3"/>
  <c r="I400" i="3" s="1"/>
  <c r="J399" i="3"/>
  <c r="K399" i="3" s="1"/>
  <c r="G399" i="3"/>
  <c r="I399" i="3" s="1"/>
  <c r="J398" i="3"/>
  <c r="K398" i="3" s="1"/>
  <c r="G398" i="3"/>
  <c r="I398" i="3" s="1"/>
  <c r="J397" i="3"/>
  <c r="K397" i="3" s="1"/>
  <c r="G397" i="3"/>
  <c r="I397" i="3" s="1"/>
  <c r="J396" i="3"/>
  <c r="K396" i="3" s="1"/>
  <c r="G396" i="3"/>
  <c r="I396" i="3" s="1"/>
  <c r="J395" i="3"/>
  <c r="K395" i="3" s="1"/>
  <c r="G395" i="3"/>
  <c r="I395" i="3" s="1"/>
  <c r="J394" i="3"/>
  <c r="K394" i="3" s="1"/>
  <c r="G394" i="3"/>
  <c r="I394" i="3" s="1"/>
  <c r="J393" i="3"/>
  <c r="K393" i="3" s="1"/>
  <c r="G393" i="3"/>
  <c r="I393" i="3" s="1"/>
  <c r="J392" i="3"/>
  <c r="K392" i="3" s="1"/>
  <c r="G392" i="3"/>
  <c r="I392" i="3" s="1"/>
  <c r="J391" i="3"/>
  <c r="K391" i="3" s="1"/>
  <c r="G391" i="3"/>
  <c r="I391" i="3" s="1"/>
  <c r="J390" i="3"/>
  <c r="K390" i="3" s="1"/>
  <c r="G390" i="3"/>
  <c r="I390" i="3" s="1"/>
  <c r="J389" i="3"/>
  <c r="K389" i="3" s="1"/>
  <c r="G389" i="3"/>
  <c r="I389" i="3" s="1"/>
  <c r="J388" i="3"/>
  <c r="K388" i="3" s="1"/>
  <c r="G388" i="3"/>
  <c r="I388" i="3" s="1"/>
  <c r="J387" i="3"/>
  <c r="K387" i="3" s="1"/>
  <c r="G387" i="3"/>
  <c r="I387" i="3" s="1"/>
  <c r="J386" i="3"/>
  <c r="K386" i="3" s="1"/>
  <c r="G386" i="3"/>
  <c r="I386" i="3" s="1"/>
  <c r="J385" i="3"/>
  <c r="K385" i="3" s="1"/>
  <c r="G385" i="3"/>
  <c r="I385" i="3" s="1"/>
  <c r="J384" i="3"/>
  <c r="K384" i="3" s="1"/>
  <c r="G384" i="3"/>
  <c r="I384" i="3" s="1"/>
  <c r="J383" i="3"/>
  <c r="K383" i="3" s="1"/>
  <c r="G383" i="3"/>
  <c r="I383" i="3" s="1"/>
  <c r="J382" i="3"/>
  <c r="K382" i="3" s="1"/>
  <c r="G382" i="3"/>
  <c r="I382" i="3" s="1"/>
  <c r="J381" i="3"/>
  <c r="K381" i="3" s="1"/>
  <c r="G381" i="3"/>
  <c r="I381" i="3" s="1"/>
  <c r="J380" i="3"/>
  <c r="K380" i="3" s="1"/>
  <c r="G380" i="3"/>
  <c r="I380" i="3" s="1"/>
  <c r="J379" i="3"/>
  <c r="K379" i="3" s="1"/>
  <c r="G379" i="3"/>
  <c r="I379" i="3" s="1"/>
  <c r="J378" i="3"/>
  <c r="K378" i="3" s="1"/>
  <c r="G378" i="3"/>
  <c r="I378" i="3" s="1"/>
  <c r="J377" i="3"/>
  <c r="K377" i="3" s="1"/>
  <c r="G377" i="3"/>
  <c r="I377" i="3" s="1"/>
  <c r="J376" i="3"/>
  <c r="K376" i="3" s="1"/>
  <c r="G376" i="3"/>
  <c r="I376" i="3" s="1"/>
  <c r="J375" i="3"/>
  <c r="K375" i="3" s="1"/>
  <c r="G375" i="3"/>
  <c r="I375" i="3" s="1"/>
  <c r="J374" i="3"/>
  <c r="K374" i="3" s="1"/>
  <c r="G374" i="3"/>
  <c r="I374" i="3" s="1"/>
  <c r="J373" i="3"/>
  <c r="K373" i="3" s="1"/>
  <c r="G373" i="3"/>
  <c r="I373" i="3" s="1"/>
  <c r="J372" i="3"/>
  <c r="K372" i="3" s="1"/>
  <c r="G372" i="3"/>
  <c r="I372" i="3" s="1"/>
  <c r="J371" i="3"/>
  <c r="K371" i="3" s="1"/>
  <c r="G371" i="3"/>
  <c r="I371" i="3" s="1"/>
  <c r="J370" i="3"/>
  <c r="K370" i="3" s="1"/>
  <c r="G370" i="3"/>
  <c r="I370" i="3" s="1"/>
  <c r="J369" i="3"/>
  <c r="K369" i="3" s="1"/>
  <c r="G369" i="3"/>
  <c r="I369" i="3" s="1"/>
  <c r="J368" i="3"/>
  <c r="K368" i="3" s="1"/>
  <c r="G368" i="3"/>
  <c r="I368" i="3" s="1"/>
  <c r="J367" i="3"/>
  <c r="K367" i="3" s="1"/>
  <c r="G367" i="3"/>
  <c r="I367" i="3" s="1"/>
  <c r="J366" i="3"/>
  <c r="K366" i="3" s="1"/>
  <c r="G366" i="3"/>
  <c r="I366" i="3" s="1"/>
  <c r="J365" i="3"/>
  <c r="K365" i="3" s="1"/>
  <c r="G365" i="3"/>
  <c r="I365" i="3" s="1"/>
  <c r="J364" i="3"/>
  <c r="K364" i="3" s="1"/>
  <c r="G364" i="3"/>
  <c r="I364" i="3" s="1"/>
  <c r="J363" i="3"/>
  <c r="K363" i="3" s="1"/>
  <c r="G363" i="3"/>
  <c r="I363" i="3" s="1"/>
  <c r="J362" i="3"/>
  <c r="K362" i="3" s="1"/>
  <c r="G362" i="3"/>
  <c r="I362" i="3" s="1"/>
  <c r="J361" i="3"/>
  <c r="K361" i="3" s="1"/>
  <c r="G361" i="3"/>
  <c r="I361" i="3" s="1"/>
  <c r="J360" i="3"/>
  <c r="K360" i="3" s="1"/>
  <c r="G360" i="3"/>
  <c r="I360" i="3" s="1"/>
  <c r="J359" i="3"/>
  <c r="K359" i="3" s="1"/>
  <c r="G359" i="3"/>
  <c r="I359" i="3" s="1"/>
  <c r="J358" i="3"/>
  <c r="K358" i="3" s="1"/>
  <c r="G358" i="3"/>
  <c r="I358" i="3" s="1"/>
  <c r="J357" i="3"/>
  <c r="K357" i="3" s="1"/>
  <c r="G357" i="3"/>
  <c r="I357" i="3" s="1"/>
  <c r="J356" i="3"/>
  <c r="K356" i="3" s="1"/>
  <c r="G356" i="3"/>
  <c r="I356" i="3" s="1"/>
  <c r="J355" i="3"/>
  <c r="K355" i="3" s="1"/>
  <c r="G355" i="3"/>
  <c r="I355" i="3" s="1"/>
  <c r="J354" i="3"/>
  <c r="K354" i="3" s="1"/>
  <c r="G354" i="3"/>
  <c r="I354" i="3" s="1"/>
  <c r="J353" i="3"/>
  <c r="K353" i="3" s="1"/>
  <c r="G353" i="3"/>
  <c r="I353" i="3" s="1"/>
  <c r="J352" i="3"/>
  <c r="K352" i="3" s="1"/>
  <c r="G352" i="3"/>
  <c r="I352" i="3" s="1"/>
  <c r="J351" i="3"/>
  <c r="K351" i="3" s="1"/>
  <c r="G351" i="3"/>
  <c r="I351" i="3" s="1"/>
  <c r="J350" i="3"/>
  <c r="K350" i="3" s="1"/>
  <c r="G350" i="3"/>
  <c r="I350" i="3" s="1"/>
  <c r="J349" i="3"/>
  <c r="K349" i="3" s="1"/>
  <c r="G349" i="3"/>
  <c r="I349" i="3" s="1"/>
  <c r="J348" i="3"/>
  <c r="K348" i="3" s="1"/>
  <c r="G348" i="3"/>
  <c r="I348" i="3" s="1"/>
  <c r="J347" i="3"/>
  <c r="K347" i="3" s="1"/>
  <c r="G347" i="3"/>
  <c r="I347" i="3" s="1"/>
  <c r="J346" i="3"/>
  <c r="K346" i="3" s="1"/>
  <c r="G346" i="3"/>
  <c r="I346" i="3" s="1"/>
  <c r="J345" i="3"/>
  <c r="K345" i="3" s="1"/>
  <c r="G345" i="3"/>
  <c r="I345" i="3" s="1"/>
  <c r="J344" i="3"/>
  <c r="K344" i="3" s="1"/>
  <c r="G344" i="3"/>
  <c r="I344" i="3" s="1"/>
  <c r="J343" i="3"/>
  <c r="K343" i="3" s="1"/>
  <c r="G343" i="3"/>
  <c r="I343" i="3" s="1"/>
  <c r="J342" i="3"/>
  <c r="K342" i="3" s="1"/>
  <c r="G342" i="3"/>
  <c r="I342" i="3" s="1"/>
  <c r="J341" i="3"/>
  <c r="K341" i="3" s="1"/>
  <c r="G341" i="3"/>
  <c r="I341" i="3" s="1"/>
  <c r="J340" i="3"/>
  <c r="K340" i="3" s="1"/>
  <c r="G340" i="3"/>
  <c r="I340" i="3" s="1"/>
  <c r="J339" i="3"/>
  <c r="K339" i="3" s="1"/>
  <c r="G339" i="3"/>
  <c r="I339" i="3" s="1"/>
  <c r="J338" i="3"/>
  <c r="K338" i="3" s="1"/>
  <c r="G338" i="3"/>
  <c r="I338" i="3" s="1"/>
  <c r="J337" i="3"/>
  <c r="K337" i="3" s="1"/>
  <c r="G337" i="3"/>
  <c r="I337" i="3" s="1"/>
  <c r="J336" i="3"/>
  <c r="K336" i="3" s="1"/>
  <c r="G336" i="3"/>
  <c r="I336" i="3" s="1"/>
  <c r="J335" i="3"/>
  <c r="K335" i="3" s="1"/>
  <c r="G335" i="3"/>
  <c r="I335" i="3" s="1"/>
  <c r="J334" i="3"/>
  <c r="K334" i="3" s="1"/>
  <c r="G334" i="3"/>
  <c r="I334" i="3" s="1"/>
  <c r="J333" i="3"/>
  <c r="K333" i="3" s="1"/>
  <c r="G333" i="3"/>
  <c r="I333" i="3" s="1"/>
  <c r="J332" i="3"/>
  <c r="K332" i="3" s="1"/>
  <c r="G332" i="3"/>
  <c r="I332" i="3" s="1"/>
  <c r="J331" i="3"/>
  <c r="K331" i="3" s="1"/>
  <c r="G331" i="3"/>
  <c r="I331" i="3" s="1"/>
  <c r="J330" i="3"/>
  <c r="K330" i="3" s="1"/>
  <c r="G330" i="3"/>
  <c r="I330" i="3" s="1"/>
  <c r="J329" i="3"/>
  <c r="K329" i="3" s="1"/>
  <c r="G329" i="3"/>
  <c r="I329" i="3" s="1"/>
  <c r="J328" i="3"/>
  <c r="K328" i="3" s="1"/>
  <c r="G328" i="3"/>
  <c r="I328" i="3" s="1"/>
  <c r="J327" i="3"/>
  <c r="K327" i="3" s="1"/>
  <c r="G327" i="3"/>
  <c r="I327" i="3" s="1"/>
  <c r="J326" i="3"/>
  <c r="K326" i="3" s="1"/>
  <c r="G326" i="3"/>
  <c r="I326" i="3" s="1"/>
  <c r="J325" i="3"/>
  <c r="K325" i="3" s="1"/>
  <c r="G325" i="3"/>
  <c r="I325" i="3" s="1"/>
  <c r="J324" i="3"/>
  <c r="K324" i="3" s="1"/>
  <c r="G324" i="3"/>
  <c r="I324" i="3" s="1"/>
  <c r="J323" i="3"/>
  <c r="K323" i="3" s="1"/>
  <c r="G323" i="3"/>
  <c r="I323" i="3" s="1"/>
  <c r="J322" i="3"/>
  <c r="K322" i="3" s="1"/>
  <c r="G322" i="3"/>
  <c r="I322" i="3" s="1"/>
  <c r="J321" i="3"/>
  <c r="K321" i="3" s="1"/>
  <c r="G321" i="3"/>
  <c r="I321" i="3" s="1"/>
  <c r="J320" i="3"/>
  <c r="K320" i="3" s="1"/>
  <c r="G320" i="3"/>
  <c r="I320" i="3" s="1"/>
  <c r="J319" i="3"/>
  <c r="K319" i="3" s="1"/>
  <c r="G319" i="3"/>
  <c r="I319" i="3" s="1"/>
  <c r="J318" i="3"/>
  <c r="K318" i="3" s="1"/>
  <c r="G318" i="3"/>
  <c r="I318" i="3" s="1"/>
  <c r="J317" i="3"/>
  <c r="K317" i="3" s="1"/>
  <c r="G317" i="3"/>
  <c r="I317" i="3" s="1"/>
  <c r="J316" i="3"/>
  <c r="K316" i="3" s="1"/>
  <c r="G316" i="3"/>
  <c r="I316" i="3" s="1"/>
  <c r="J315" i="3"/>
  <c r="K315" i="3" s="1"/>
  <c r="G315" i="3"/>
  <c r="I315" i="3" s="1"/>
  <c r="J314" i="3"/>
  <c r="K314" i="3" s="1"/>
  <c r="G314" i="3"/>
  <c r="I314" i="3" s="1"/>
  <c r="J313" i="3"/>
  <c r="K313" i="3" s="1"/>
  <c r="G313" i="3"/>
  <c r="I313" i="3" s="1"/>
  <c r="J312" i="3"/>
  <c r="K312" i="3" s="1"/>
  <c r="G312" i="3"/>
  <c r="I312" i="3" s="1"/>
  <c r="J311" i="3"/>
  <c r="K311" i="3" s="1"/>
  <c r="G311" i="3"/>
  <c r="I311" i="3" s="1"/>
  <c r="J310" i="3"/>
  <c r="K310" i="3" s="1"/>
  <c r="G310" i="3"/>
  <c r="I310" i="3" s="1"/>
  <c r="J309" i="3"/>
  <c r="K309" i="3" s="1"/>
  <c r="G309" i="3"/>
  <c r="I309" i="3" s="1"/>
  <c r="J308" i="3"/>
  <c r="K308" i="3" s="1"/>
  <c r="G308" i="3"/>
  <c r="I308" i="3" s="1"/>
  <c r="J307" i="3"/>
  <c r="K307" i="3" s="1"/>
  <c r="G307" i="3"/>
  <c r="I307" i="3" s="1"/>
  <c r="J306" i="3"/>
  <c r="K306" i="3" s="1"/>
  <c r="G306" i="3"/>
  <c r="I306" i="3" s="1"/>
  <c r="J305" i="3"/>
  <c r="K305" i="3" s="1"/>
  <c r="G305" i="3"/>
  <c r="I305" i="3" s="1"/>
  <c r="J304" i="3"/>
  <c r="K304" i="3" s="1"/>
  <c r="G304" i="3"/>
  <c r="I304" i="3" s="1"/>
  <c r="J303" i="3"/>
  <c r="K303" i="3" s="1"/>
  <c r="G303" i="3"/>
  <c r="I303" i="3" s="1"/>
  <c r="J302" i="3"/>
  <c r="K302" i="3" s="1"/>
  <c r="G302" i="3"/>
  <c r="I302" i="3" s="1"/>
  <c r="J301" i="3"/>
  <c r="K301" i="3" s="1"/>
  <c r="G301" i="3"/>
  <c r="I301" i="3" s="1"/>
  <c r="J300" i="3"/>
  <c r="K300" i="3" s="1"/>
  <c r="G300" i="3"/>
  <c r="I300" i="3" s="1"/>
  <c r="J299" i="3"/>
  <c r="K299" i="3" s="1"/>
  <c r="G299" i="3"/>
  <c r="I299" i="3" s="1"/>
  <c r="J298" i="3"/>
  <c r="K298" i="3" s="1"/>
  <c r="G298" i="3"/>
  <c r="I298" i="3" s="1"/>
  <c r="J297" i="3"/>
  <c r="K297" i="3" s="1"/>
  <c r="G297" i="3"/>
  <c r="I297" i="3" s="1"/>
  <c r="J296" i="3"/>
  <c r="K296" i="3" s="1"/>
  <c r="G296" i="3"/>
  <c r="I296" i="3" s="1"/>
  <c r="J295" i="3"/>
  <c r="K295" i="3" s="1"/>
  <c r="G295" i="3"/>
  <c r="I295" i="3" s="1"/>
  <c r="J294" i="3"/>
  <c r="K294" i="3" s="1"/>
  <c r="G294" i="3"/>
  <c r="I294" i="3" s="1"/>
  <c r="J293" i="3"/>
  <c r="K293" i="3" s="1"/>
  <c r="G293" i="3"/>
  <c r="I293" i="3" s="1"/>
  <c r="J292" i="3"/>
  <c r="K292" i="3" s="1"/>
  <c r="G292" i="3"/>
  <c r="I292" i="3" s="1"/>
  <c r="J291" i="3"/>
  <c r="K291" i="3" s="1"/>
  <c r="G291" i="3"/>
  <c r="I291" i="3" s="1"/>
  <c r="J290" i="3"/>
  <c r="K290" i="3" s="1"/>
  <c r="G290" i="3"/>
  <c r="I290" i="3" s="1"/>
  <c r="J289" i="3"/>
  <c r="K289" i="3" s="1"/>
  <c r="G289" i="3"/>
  <c r="I289" i="3" s="1"/>
  <c r="J288" i="3"/>
  <c r="K288" i="3" s="1"/>
  <c r="G288" i="3"/>
  <c r="I288" i="3" s="1"/>
  <c r="J287" i="3"/>
  <c r="K287" i="3" s="1"/>
  <c r="G287" i="3"/>
  <c r="I287" i="3" s="1"/>
  <c r="J286" i="3"/>
  <c r="K286" i="3" s="1"/>
  <c r="G286" i="3"/>
  <c r="I286" i="3" s="1"/>
  <c r="J285" i="3"/>
  <c r="K285" i="3" s="1"/>
  <c r="G285" i="3"/>
  <c r="I285" i="3" s="1"/>
  <c r="J284" i="3"/>
  <c r="K284" i="3" s="1"/>
  <c r="G284" i="3"/>
  <c r="I284" i="3" s="1"/>
  <c r="J283" i="3"/>
  <c r="K283" i="3" s="1"/>
  <c r="G283" i="3"/>
  <c r="I283" i="3" s="1"/>
  <c r="J282" i="3"/>
  <c r="K282" i="3" s="1"/>
  <c r="G282" i="3"/>
  <c r="I282" i="3" s="1"/>
  <c r="J281" i="3"/>
  <c r="K281" i="3" s="1"/>
  <c r="G281" i="3"/>
  <c r="I281" i="3" s="1"/>
  <c r="J280" i="3"/>
  <c r="K280" i="3" s="1"/>
  <c r="G280" i="3"/>
  <c r="I280" i="3" s="1"/>
  <c r="J279" i="3"/>
  <c r="K279" i="3" s="1"/>
  <c r="G279" i="3"/>
  <c r="I279" i="3" s="1"/>
  <c r="J278" i="3"/>
  <c r="K278" i="3" s="1"/>
  <c r="G278" i="3"/>
  <c r="I278" i="3" s="1"/>
  <c r="J277" i="3"/>
  <c r="K277" i="3" s="1"/>
  <c r="G277" i="3"/>
  <c r="I277" i="3" s="1"/>
  <c r="J276" i="3"/>
  <c r="K276" i="3" s="1"/>
  <c r="G276" i="3"/>
  <c r="I276" i="3" s="1"/>
  <c r="J275" i="3"/>
  <c r="K275" i="3" s="1"/>
  <c r="G275" i="3"/>
  <c r="I275" i="3" s="1"/>
  <c r="J274" i="3"/>
  <c r="K274" i="3" s="1"/>
  <c r="G274" i="3"/>
  <c r="I274" i="3" s="1"/>
  <c r="J273" i="3"/>
  <c r="K273" i="3" s="1"/>
  <c r="G273" i="3"/>
  <c r="I273" i="3" s="1"/>
  <c r="J272" i="3"/>
  <c r="K272" i="3" s="1"/>
  <c r="G272" i="3"/>
  <c r="I272" i="3" s="1"/>
  <c r="J271" i="3"/>
  <c r="K271" i="3" s="1"/>
  <c r="G271" i="3"/>
  <c r="I271" i="3" s="1"/>
  <c r="J270" i="3"/>
  <c r="K270" i="3" s="1"/>
  <c r="G270" i="3"/>
  <c r="I270" i="3" s="1"/>
  <c r="J269" i="3"/>
  <c r="K269" i="3" s="1"/>
  <c r="G269" i="3"/>
  <c r="I269" i="3" s="1"/>
  <c r="J268" i="3"/>
  <c r="K268" i="3" s="1"/>
  <c r="G268" i="3"/>
  <c r="I268" i="3" s="1"/>
  <c r="J267" i="3"/>
  <c r="K267" i="3" s="1"/>
  <c r="G267" i="3"/>
  <c r="I267" i="3" s="1"/>
  <c r="J266" i="3"/>
  <c r="K266" i="3" s="1"/>
  <c r="G266" i="3"/>
  <c r="I266" i="3" s="1"/>
  <c r="J265" i="3"/>
  <c r="K265" i="3" s="1"/>
  <c r="G265" i="3"/>
  <c r="I265" i="3" s="1"/>
  <c r="J264" i="3"/>
  <c r="K264" i="3" s="1"/>
  <c r="G264" i="3"/>
  <c r="I264" i="3" s="1"/>
  <c r="J263" i="3"/>
  <c r="K263" i="3" s="1"/>
  <c r="G263" i="3"/>
  <c r="I263" i="3" s="1"/>
  <c r="J262" i="3"/>
  <c r="K262" i="3" s="1"/>
  <c r="G262" i="3"/>
  <c r="I262" i="3" s="1"/>
  <c r="J261" i="3"/>
  <c r="K261" i="3" s="1"/>
  <c r="G261" i="3"/>
  <c r="I261" i="3" s="1"/>
  <c r="J260" i="3"/>
  <c r="K260" i="3" s="1"/>
  <c r="G260" i="3"/>
  <c r="I260" i="3" s="1"/>
  <c r="J259" i="3"/>
  <c r="K259" i="3" s="1"/>
  <c r="G259" i="3"/>
  <c r="I259" i="3" s="1"/>
  <c r="J258" i="3"/>
  <c r="K258" i="3" s="1"/>
  <c r="G258" i="3"/>
  <c r="I258" i="3" s="1"/>
  <c r="J257" i="3"/>
  <c r="K257" i="3" s="1"/>
  <c r="G257" i="3"/>
  <c r="I257" i="3" s="1"/>
  <c r="J256" i="3"/>
  <c r="K256" i="3" s="1"/>
  <c r="G256" i="3"/>
  <c r="I256" i="3" s="1"/>
  <c r="J255" i="3"/>
  <c r="K255" i="3" s="1"/>
  <c r="G255" i="3"/>
  <c r="I255" i="3" s="1"/>
  <c r="J254" i="3"/>
  <c r="K254" i="3" s="1"/>
  <c r="G254" i="3"/>
  <c r="I254" i="3" s="1"/>
  <c r="J253" i="3"/>
  <c r="K253" i="3" s="1"/>
  <c r="G253" i="3"/>
  <c r="I253" i="3" s="1"/>
  <c r="J252" i="3"/>
  <c r="K252" i="3" s="1"/>
  <c r="G252" i="3"/>
  <c r="I252" i="3" s="1"/>
  <c r="J251" i="3"/>
  <c r="K251" i="3" s="1"/>
  <c r="G251" i="3"/>
  <c r="I251" i="3" s="1"/>
  <c r="J250" i="3"/>
  <c r="K250" i="3" s="1"/>
  <c r="G250" i="3"/>
  <c r="I250" i="3" s="1"/>
  <c r="J249" i="3"/>
  <c r="K249" i="3" s="1"/>
  <c r="G249" i="3"/>
  <c r="I249" i="3" s="1"/>
  <c r="J248" i="3"/>
  <c r="K248" i="3" s="1"/>
  <c r="G248" i="3"/>
  <c r="I248" i="3" s="1"/>
  <c r="J247" i="3"/>
  <c r="K247" i="3" s="1"/>
  <c r="G247" i="3"/>
  <c r="I247" i="3" s="1"/>
  <c r="J246" i="3"/>
  <c r="K246" i="3" s="1"/>
  <c r="G246" i="3"/>
  <c r="I246" i="3" s="1"/>
  <c r="J245" i="3"/>
  <c r="K245" i="3" s="1"/>
  <c r="G245" i="3"/>
  <c r="I245" i="3" s="1"/>
  <c r="J244" i="3"/>
  <c r="K244" i="3" s="1"/>
  <c r="G244" i="3"/>
  <c r="I244" i="3" s="1"/>
  <c r="J243" i="3"/>
  <c r="K243" i="3" s="1"/>
  <c r="G243" i="3"/>
  <c r="I243" i="3" s="1"/>
  <c r="J242" i="3"/>
  <c r="K242" i="3" s="1"/>
  <c r="G242" i="3"/>
  <c r="I242" i="3" s="1"/>
  <c r="J241" i="3"/>
  <c r="K241" i="3" s="1"/>
  <c r="G241" i="3"/>
  <c r="I241" i="3" s="1"/>
  <c r="J240" i="3"/>
  <c r="K240" i="3" s="1"/>
  <c r="G240" i="3"/>
  <c r="I240" i="3" s="1"/>
  <c r="J239" i="3"/>
  <c r="K239" i="3" s="1"/>
  <c r="G239" i="3"/>
  <c r="I239" i="3" s="1"/>
  <c r="J238" i="3"/>
  <c r="K238" i="3" s="1"/>
  <c r="G238" i="3"/>
  <c r="I238" i="3" s="1"/>
  <c r="J237" i="3"/>
  <c r="K237" i="3" s="1"/>
  <c r="G237" i="3"/>
  <c r="I237" i="3" s="1"/>
  <c r="J236" i="3"/>
  <c r="K236" i="3" s="1"/>
  <c r="G236" i="3"/>
  <c r="I236" i="3" s="1"/>
  <c r="J235" i="3"/>
  <c r="K235" i="3" s="1"/>
  <c r="G235" i="3"/>
  <c r="I235" i="3" s="1"/>
  <c r="J234" i="3"/>
  <c r="K234" i="3" s="1"/>
  <c r="G234" i="3"/>
  <c r="I234" i="3" s="1"/>
  <c r="J233" i="3"/>
  <c r="K233" i="3" s="1"/>
  <c r="G233" i="3"/>
  <c r="I233" i="3" s="1"/>
  <c r="J232" i="3"/>
  <c r="K232" i="3" s="1"/>
  <c r="G232" i="3"/>
  <c r="I232" i="3" s="1"/>
  <c r="J231" i="3"/>
  <c r="K231" i="3" s="1"/>
  <c r="G231" i="3"/>
  <c r="I231" i="3" s="1"/>
  <c r="J230" i="3"/>
  <c r="K230" i="3" s="1"/>
  <c r="G230" i="3"/>
  <c r="I230" i="3" s="1"/>
  <c r="J229" i="3"/>
  <c r="K229" i="3" s="1"/>
  <c r="G229" i="3"/>
  <c r="I229" i="3" s="1"/>
  <c r="J228" i="3"/>
  <c r="K228" i="3" s="1"/>
  <c r="G228" i="3"/>
  <c r="I228" i="3" s="1"/>
  <c r="J227" i="3"/>
  <c r="K227" i="3" s="1"/>
  <c r="G227" i="3"/>
  <c r="I227" i="3" s="1"/>
  <c r="J226" i="3"/>
  <c r="K226" i="3" s="1"/>
  <c r="G226" i="3"/>
  <c r="I226" i="3" s="1"/>
  <c r="J225" i="3"/>
  <c r="K225" i="3" s="1"/>
  <c r="G225" i="3"/>
  <c r="I225" i="3" s="1"/>
  <c r="J224" i="3"/>
  <c r="K224" i="3" s="1"/>
  <c r="G224" i="3"/>
  <c r="I224" i="3" s="1"/>
  <c r="J223" i="3"/>
  <c r="K223" i="3" s="1"/>
  <c r="G223" i="3"/>
  <c r="I223" i="3" s="1"/>
  <c r="J222" i="3"/>
  <c r="K222" i="3" s="1"/>
  <c r="G222" i="3"/>
  <c r="I222" i="3" s="1"/>
  <c r="J221" i="3"/>
  <c r="K221" i="3" s="1"/>
  <c r="G221" i="3"/>
  <c r="I221" i="3" s="1"/>
  <c r="J220" i="3"/>
  <c r="K220" i="3" s="1"/>
  <c r="G220" i="3"/>
  <c r="I220" i="3" s="1"/>
  <c r="J219" i="3"/>
  <c r="K219" i="3" s="1"/>
  <c r="G219" i="3"/>
  <c r="I219" i="3" s="1"/>
  <c r="J218" i="3"/>
  <c r="K218" i="3" s="1"/>
  <c r="G218" i="3"/>
  <c r="I218" i="3" s="1"/>
  <c r="J217" i="3"/>
  <c r="K217" i="3" s="1"/>
  <c r="G217" i="3"/>
  <c r="I217" i="3" s="1"/>
  <c r="J216" i="3"/>
  <c r="K216" i="3" s="1"/>
  <c r="G216" i="3"/>
  <c r="I216" i="3" s="1"/>
  <c r="J215" i="3"/>
  <c r="K215" i="3" s="1"/>
  <c r="G215" i="3"/>
  <c r="I215" i="3" s="1"/>
  <c r="J214" i="3"/>
  <c r="K214" i="3" s="1"/>
  <c r="G214" i="3"/>
  <c r="I214" i="3" s="1"/>
  <c r="J213" i="3"/>
  <c r="K213" i="3" s="1"/>
  <c r="G213" i="3"/>
  <c r="I213" i="3" s="1"/>
  <c r="J212" i="3"/>
  <c r="K212" i="3" s="1"/>
  <c r="G212" i="3"/>
  <c r="I212" i="3" s="1"/>
  <c r="J211" i="3"/>
  <c r="K211" i="3" s="1"/>
  <c r="G211" i="3"/>
  <c r="I211" i="3" s="1"/>
  <c r="J210" i="3"/>
  <c r="K210" i="3" s="1"/>
  <c r="G210" i="3"/>
  <c r="I210" i="3" s="1"/>
  <c r="J209" i="3"/>
  <c r="K209" i="3" s="1"/>
  <c r="G209" i="3"/>
  <c r="I209" i="3" s="1"/>
  <c r="J208" i="3"/>
  <c r="K208" i="3" s="1"/>
  <c r="G208" i="3"/>
  <c r="I208" i="3" s="1"/>
  <c r="J207" i="3"/>
  <c r="K207" i="3" s="1"/>
  <c r="G207" i="3"/>
  <c r="I207" i="3" s="1"/>
  <c r="J206" i="3"/>
  <c r="K206" i="3" s="1"/>
  <c r="G206" i="3"/>
  <c r="I206" i="3" s="1"/>
  <c r="J205" i="3"/>
  <c r="K205" i="3" s="1"/>
  <c r="G205" i="3"/>
  <c r="I205" i="3" s="1"/>
  <c r="J204" i="3"/>
  <c r="K204" i="3" s="1"/>
  <c r="G204" i="3"/>
  <c r="I204" i="3" s="1"/>
  <c r="J203" i="3"/>
  <c r="K203" i="3" s="1"/>
  <c r="G203" i="3"/>
  <c r="I203" i="3" s="1"/>
  <c r="J202" i="3"/>
  <c r="K202" i="3" s="1"/>
  <c r="G202" i="3"/>
  <c r="I202" i="3" s="1"/>
  <c r="J201" i="3"/>
  <c r="K201" i="3" s="1"/>
  <c r="G201" i="3"/>
  <c r="I201" i="3" s="1"/>
  <c r="J200" i="3"/>
  <c r="K200" i="3" s="1"/>
  <c r="G200" i="3"/>
  <c r="I200" i="3" s="1"/>
  <c r="J199" i="3"/>
  <c r="K199" i="3" s="1"/>
  <c r="G199" i="3"/>
  <c r="I199" i="3" s="1"/>
  <c r="J198" i="3"/>
  <c r="K198" i="3" s="1"/>
  <c r="G198" i="3"/>
  <c r="I198" i="3" s="1"/>
  <c r="J197" i="3"/>
  <c r="K197" i="3" s="1"/>
  <c r="G197" i="3"/>
  <c r="I197" i="3" s="1"/>
  <c r="J196" i="3"/>
  <c r="K196" i="3" s="1"/>
  <c r="G196" i="3"/>
  <c r="I196" i="3" s="1"/>
  <c r="J195" i="3"/>
  <c r="K195" i="3" s="1"/>
  <c r="G195" i="3"/>
  <c r="I195" i="3" s="1"/>
  <c r="J194" i="3"/>
  <c r="K194" i="3" s="1"/>
  <c r="G194" i="3"/>
  <c r="I194" i="3" s="1"/>
  <c r="J193" i="3"/>
  <c r="K193" i="3" s="1"/>
  <c r="G193" i="3"/>
  <c r="I193" i="3" s="1"/>
  <c r="J192" i="3"/>
  <c r="K192" i="3" s="1"/>
  <c r="G192" i="3"/>
  <c r="I192" i="3" s="1"/>
  <c r="J191" i="3"/>
  <c r="K191" i="3" s="1"/>
  <c r="G191" i="3"/>
  <c r="I191" i="3" s="1"/>
  <c r="J190" i="3"/>
  <c r="K190" i="3" s="1"/>
  <c r="G190" i="3"/>
  <c r="I190" i="3" s="1"/>
  <c r="J189" i="3"/>
  <c r="K189" i="3" s="1"/>
  <c r="G189" i="3"/>
  <c r="I189" i="3" s="1"/>
  <c r="J188" i="3"/>
  <c r="K188" i="3" s="1"/>
  <c r="G188" i="3"/>
  <c r="I188" i="3" s="1"/>
  <c r="J187" i="3"/>
  <c r="K187" i="3" s="1"/>
  <c r="G187" i="3"/>
  <c r="I187" i="3" s="1"/>
  <c r="J186" i="3"/>
  <c r="K186" i="3" s="1"/>
  <c r="G186" i="3"/>
  <c r="I186" i="3" s="1"/>
  <c r="J185" i="3"/>
  <c r="K185" i="3" s="1"/>
  <c r="G185" i="3"/>
  <c r="I185" i="3" s="1"/>
  <c r="J184" i="3"/>
  <c r="K184" i="3" s="1"/>
  <c r="G184" i="3"/>
  <c r="I184" i="3" s="1"/>
  <c r="J183" i="3"/>
  <c r="K183" i="3" s="1"/>
  <c r="G183" i="3"/>
  <c r="I183" i="3" s="1"/>
  <c r="J182" i="3"/>
  <c r="K182" i="3" s="1"/>
  <c r="G182" i="3"/>
  <c r="I182" i="3" s="1"/>
  <c r="J181" i="3"/>
  <c r="K181" i="3" s="1"/>
  <c r="G181" i="3"/>
  <c r="I181" i="3" s="1"/>
  <c r="J180" i="3"/>
  <c r="K180" i="3" s="1"/>
  <c r="G180" i="3"/>
  <c r="I180" i="3" s="1"/>
  <c r="J179" i="3"/>
  <c r="K179" i="3" s="1"/>
  <c r="G179" i="3"/>
  <c r="I179" i="3" s="1"/>
  <c r="J178" i="3"/>
  <c r="K178" i="3" s="1"/>
  <c r="G178" i="3"/>
  <c r="I178" i="3" s="1"/>
  <c r="J177" i="3"/>
  <c r="K177" i="3" s="1"/>
  <c r="G177" i="3"/>
  <c r="I177" i="3" s="1"/>
  <c r="J176" i="3"/>
  <c r="K176" i="3" s="1"/>
  <c r="G176" i="3"/>
  <c r="I176" i="3" s="1"/>
  <c r="J175" i="3"/>
  <c r="K175" i="3" s="1"/>
  <c r="G175" i="3"/>
  <c r="I175" i="3" s="1"/>
  <c r="J174" i="3"/>
  <c r="K174" i="3" s="1"/>
  <c r="G174" i="3"/>
  <c r="I174" i="3" s="1"/>
  <c r="J173" i="3"/>
  <c r="K173" i="3" s="1"/>
  <c r="G173" i="3"/>
  <c r="I173" i="3" s="1"/>
  <c r="J172" i="3"/>
  <c r="K172" i="3" s="1"/>
  <c r="G172" i="3"/>
  <c r="I172" i="3" s="1"/>
  <c r="J171" i="3"/>
  <c r="K171" i="3" s="1"/>
  <c r="G171" i="3"/>
  <c r="I171" i="3" s="1"/>
  <c r="J170" i="3"/>
  <c r="K170" i="3" s="1"/>
  <c r="G170" i="3"/>
  <c r="I170" i="3" s="1"/>
  <c r="J169" i="3"/>
  <c r="K169" i="3" s="1"/>
  <c r="G169" i="3"/>
  <c r="I169" i="3" s="1"/>
  <c r="J168" i="3"/>
  <c r="K168" i="3" s="1"/>
  <c r="G168" i="3"/>
  <c r="I168" i="3" s="1"/>
  <c r="J167" i="3"/>
  <c r="K167" i="3" s="1"/>
  <c r="G167" i="3"/>
  <c r="I167" i="3" s="1"/>
  <c r="J166" i="3"/>
  <c r="K166" i="3" s="1"/>
  <c r="G166" i="3"/>
  <c r="I166" i="3" s="1"/>
  <c r="J165" i="3"/>
  <c r="K165" i="3" s="1"/>
  <c r="G165" i="3"/>
  <c r="I165" i="3" s="1"/>
  <c r="J164" i="3"/>
  <c r="K164" i="3" s="1"/>
  <c r="G164" i="3"/>
  <c r="I164" i="3" s="1"/>
  <c r="J163" i="3"/>
  <c r="K163" i="3" s="1"/>
  <c r="G163" i="3"/>
  <c r="I163" i="3" s="1"/>
  <c r="J162" i="3"/>
  <c r="K162" i="3" s="1"/>
  <c r="G162" i="3"/>
  <c r="I162" i="3" s="1"/>
  <c r="J161" i="3"/>
  <c r="K161" i="3" s="1"/>
  <c r="G161" i="3"/>
  <c r="I161" i="3" s="1"/>
  <c r="J160" i="3"/>
  <c r="K160" i="3" s="1"/>
  <c r="G160" i="3"/>
  <c r="I160" i="3" s="1"/>
  <c r="J159" i="3"/>
  <c r="K159" i="3" s="1"/>
  <c r="G159" i="3"/>
  <c r="I159" i="3" s="1"/>
  <c r="J158" i="3"/>
  <c r="K158" i="3" s="1"/>
  <c r="G158" i="3"/>
  <c r="I158" i="3" s="1"/>
  <c r="J157" i="3"/>
  <c r="K157" i="3" s="1"/>
  <c r="G157" i="3"/>
  <c r="I157" i="3" s="1"/>
  <c r="J156" i="3"/>
  <c r="K156" i="3" s="1"/>
  <c r="G156" i="3"/>
  <c r="I156" i="3" s="1"/>
  <c r="J155" i="3"/>
  <c r="K155" i="3" s="1"/>
  <c r="G155" i="3"/>
  <c r="I155" i="3" s="1"/>
  <c r="J154" i="3"/>
  <c r="K154" i="3" s="1"/>
  <c r="G154" i="3"/>
  <c r="I154" i="3" s="1"/>
  <c r="J153" i="3"/>
  <c r="K153" i="3" s="1"/>
  <c r="G153" i="3"/>
  <c r="I153" i="3" s="1"/>
  <c r="J152" i="3"/>
  <c r="K152" i="3" s="1"/>
  <c r="G152" i="3"/>
  <c r="I152" i="3" s="1"/>
  <c r="J151" i="3"/>
  <c r="K151" i="3" s="1"/>
  <c r="G151" i="3"/>
  <c r="I151" i="3" s="1"/>
  <c r="J150" i="3"/>
  <c r="K150" i="3" s="1"/>
  <c r="G150" i="3"/>
  <c r="I150" i="3" s="1"/>
  <c r="J149" i="3"/>
  <c r="K149" i="3" s="1"/>
  <c r="G149" i="3"/>
  <c r="I149" i="3" s="1"/>
  <c r="J148" i="3"/>
  <c r="K148" i="3" s="1"/>
  <c r="G148" i="3"/>
  <c r="I148" i="3" s="1"/>
  <c r="J147" i="3"/>
  <c r="K147" i="3" s="1"/>
  <c r="G147" i="3"/>
  <c r="I147" i="3" s="1"/>
  <c r="J146" i="3"/>
  <c r="K146" i="3" s="1"/>
  <c r="G146" i="3"/>
  <c r="I146" i="3" s="1"/>
  <c r="J145" i="3"/>
  <c r="K145" i="3" s="1"/>
  <c r="G145" i="3"/>
  <c r="I145" i="3" s="1"/>
  <c r="J144" i="3"/>
  <c r="K144" i="3" s="1"/>
  <c r="G144" i="3"/>
  <c r="I144" i="3" s="1"/>
  <c r="J143" i="3"/>
  <c r="K143" i="3" s="1"/>
  <c r="G143" i="3"/>
  <c r="I143" i="3" s="1"/>
  <c r="J142" i="3"/>
  <c r="K142" i="3" s="1"/>
  <c r="G142" i="3"/>
  <c r="I142" i="3" s="1"/>
  <c r="J141" i="3"/>
  <c r="K141" i="3" s="1"/>
  <c r="G141" i="3"/>
  <c r="I141" i="3" s="1"/>
  <c r="J140" i="3"/>
  <c r="K140" i="3" s="1"/>
  <c r="G140" i="3"/>
  <c r="I140" i="3" s="1"/>
  <c r="J139" i="3"/>
  <c r="K139" i="3" s="1"/>
  <c r="G139" i="3"/>
  <c r="I139" i="3" s="1"/>
  <c r="J138" i="3"/>
  <c r="K138" i="3" s="1"/>
  <c r="G138" i="3"/>
  <c r="I138" i="3" s="1"/>
  <c r="J137" i="3"/>
  <c r="K137" i="3" s="1"/>
  <c r="G137" i="3"/>
  <c r="I137" i="3" s="1"/>
  <c r="J136" i="3"/>
  <c r="K136" i="3" s="1"/>
  <c r="G136" i="3"/>
  <c r="I136" i="3" s="1"/>
  <c r="J135" i="3"/>
  <c r="K135" i="3" s="1"/>
  <c r="G135" i="3"/>
  <c r="I135" i="3" s="1"/>
  <c r="J134" i="3"/>
  <c r="K134" i="3" s="1"/>
  <c r="G134" i="3"/>
  <c r="I134" i="3" s="1"/>
  <c r="J133" i="3"/>
  <c r="K133" i="3" s="1"/>
  <c r="G133" i="3"/>
  <c r="I133" i="3" s="1"/>
  <c r="J132" i="3"/>
  <c r="K132" i="3" s="1"/>
  <c r="G132" i="3"/>
  <c r="I132" i="3" s="1"/>
  <c r="J131" i="3"/>
  <c r="K131" i="3" s="1"/>
  <c r="G131" i="3"/>
  <c r="I131" i="3" s="1"/>
  <c r="J130" i="3"/>
  <c r="K130" i="3" s="1"/>
  <c r="G130" i="3"/>
  <c r="I130" i="3" s="1"/>
  <c r="J129" i="3"/>
  <c r="K129" i="3" s="1"/>
  <c r="G129" i="3"/>
  <c r="I129" i="3" s="1"/>
  <c r="J128" i="3"/>
  <c r="K128" i="3" s="1"/>
  <c r="G128" i="3"/>
  <c r="I128" i="3" s="1"/>
  <c r="J127" i="3"/>
  <c r="K127" i="3" s="1"/>
  <c r="G127" i="3"/>
  <c r="I127" i="3" s="1"/>
  <c r="J126" i="3"/>
  <c r="K126" i="3" s="1"/>
  <c r="G126" i="3"/>
  <c r="I126" i="3" s="1"/>
  <c r="J125" i="3"/>
  <c r="K125" i="3" s="1"/>
  <c r="G125" i="3"/>
  <c r="I125" i="3" s="1"/>
  <c r="J124" i="3"/>
  <c r="K124" i="3" s="1"/>
  <c r="G124" i="3"/>
  <c r="I124" i="3" s="1"/>
  <c r="J123" i="3"/>
  <c r="K123" i="3" s="1"/>
  <c r="G123" i="3"/>
  <c r="I123" i="3" s="1"/>
  <c r="J122" i="3"/>
  <c r="K122" i="3" s="1"/>
  <c r="G122" i="3"/>
  <c r="I122" i="3" s="1"/>
  <c r="J121" i="3"/>
  <c r="K121" i="3" s="1"/>
  <c r="G121" i="3"/>
  <c r="I121" i="3" s="1"/>
  <c r="J120" i="3"/>
  <c r="K120" i="3" s="1"/>
  <c r="G120" i="3"/>
  <c r="I120" i="3" s="1"/>
  <c r="J119" i="3"/>
  <c r="K119" i="3" s="1"/>
  <c r="G119" i="3"/>
  <c r="I119" i="3" s="1"/>
  <c r="J118" i="3"/>
  <c r="K118" i="3" s="1"/>
  <c r="G118" i="3"/>
  <c r="I118" i="3" s="1"/>
  <c r="J117" i="3"/>
  <c r="K117" i="3" s="1"/>
  <c r="G117" i="3"/>
  <c r="I117" i="3" s="1"/>
  <c r="J116" i="3"/>
  <c r="K116" i="3" s="1"/>
  <c r="G116" i="3"/>
  <c r="I116" i="3" s="1"/>
  <c r="J115" i="3"/>
  <c r="K115" i="3" s="1"/>
  <c r="G115" i="3"/>
  <c r="I115" i="3" s="1"/>
  <c r="J114" i="3"/>
  <c r="K114" i="3" s="1"/>
  <c r="G114" i="3"/>
  <c r="I114" i="3" s="1"/>
  <c r="J113" i="3"/>
  <c r="K113" i="3" s="1"/>
  <c r="G113" i="3"/>
  <c r="I113" i="3" s="1"/>
  <c r="J112" i="3"/>
  <c r="K112" i="3" s="1"/>
  <c r="G112" i="3"/>
  <c r="I112" i="3" s="1"/>
  <c r="J111" i="3"/>
  <c r="K111" i="3" s="1"/>
  <c r="G111" i="3"/>
  <c r="I111" i="3" s="1"/>
  <c r="J110" i="3"/>
  <c r="K110" i="3" s="1"/>
  <c r="G110" i="3"/>
  <c r="I110" i="3" s="1"/>
  <c r="J109" i="3"/>
  <c r="K109" i="3" s="1"/>
  <c r="G109" i="3"/>
  <c r="I109" i="3" s="1"/>
  <c r="J108" i="3"/>
  <c r="K108" i="3" s="1"/>
  <c r="G108" i="3"/>
  <c r="I108" i="3" s="1"/>
  <c r="J107" i="3"/>
  <c r="K107" i="3" s="1"/>
  <c r="G107" i="3"/>
  <c r="I107" i="3" s="1"/>
  <c r="J106" i="3"/>
  <c r="K106" i="3" s="1"/>
  <c r="G106" i="3"/>
  <c r="I106" i="3" s="1"/>
  <c r="J105" i="3"/>
  <c r="K105" i="3" s="1"/>
  <c r="G105" i="3"/>
  <c r="I105" i="3" s="1"/>
  <c r="J104" i="3"/>
  <c r="K104" i="3" s="1"/>
  <c r="G104" i="3"/>
  <c r="I104" i="3" s="1"/>
  <c r="J103" i="3"/>
  <c r="K103" i="3" s="1"/>
  <c r="G103" i="3"/>
  <c r="I103" i="3" s="1"/>
  <c r="J102" i="3"/>
  <c r="K102" i="3" s="1"/>
  <c r="G102" i="3"/>
  <c r="I102" i="3" s="1"/>
  <c r="J101" i="3"/>
  <c r="K101" i="3" s="1"/>
  <c r="G101" i="3"/>
  <c r="I101" i="3" s="1"/>
  <c r="J100" i="3"/>
  <c r="K100" i="3" s="1"/>
  <c r="G100" i="3"/>
  <c r="I100" i="3" s="1"/>
  <c r="J99" i="3"/>
  <c r="K99" i="3" s="1"/>
  <c r="G99" i="3"/>
  <c r="I99" i="3" s="1"/>
  <c r="J98" i="3"/>
  <c r="K98" i="3" s="1"/>
  <c r="G98" i="3"/>
  <c r="I98" i="3" s="1"/>
  <c r="J97" i="3"/>
  <c r="K97" i="3" s="1"/>
  <c r="G97" i="3"/>
  <c r="I97" i="3" s="1"/>
  <c r="J96" i="3"/>
  <c r="K96" i="3" s="1"/>
  <c r="G96" i="3"/>
  <c r="I96" i="3" s="1"/>
  <c r="J95" i="3"/>
  <c r="K95" i="3" s="1"/>
  <c r="G95" i="3"/>
  <c r="I95" i="3" s="1"/>
  <c r="J94" i="3"/>
  <c r="K94" i="3" s="1"/>
  <c r="G94" i="3"/>
  <c r="I94" i="3" s="1"/>
  <c r="J93" i="3"/>
  <c r="K93" i="3" s="1"/>
  <c r="G93" i="3"/>
  <c r="I93" i="3" s="1"/>
  <c r="J92" i="3"/>
  <c r="K92" i="3" s="1"/>
  <c r="G92" i="3"/>
  <c r="I92" i="3" s="1"/>
  <c r="J91" i="3"/>
  <c r="K91" i="3" s="1"/>
  <c r="G91" i="3"/>
  <c r="I91" i="3" s="1"/>
  <c r="J90" i="3"/>
  <c r="K90" i="3" s="1"/>
  <c r="G90" i="3"/>
  <c r="I90" i="3" s="1"/>
  <c r="J89" i="3"/>
  <c r="K89" i="3" s="1"/>
  <c r="G89" i="3"/>
  <c r="I89" i="3" s="1"/>
  <c r="J88" i="3"/>
  <c r="K88" i="3" s="1"/>
  <c r="G88" i="3"/>
  <c r="I88" i="3" s="1"/>
  <c r="J87" i="3"/>
  <c r="K87" i="3" s="1"/>
  <c r="G87" i="3"/>
  <c r="I87" i="3" s="1"/>
  <c r="J86" i="3"/>
  <c r="K86" i="3" s="1"/>
  <c r="G86" i="3"/>
  <c r="I86" i="3" s="1"/>
  <c r="J85" i="3"/>
  <c r="K85" i="3" s="1"/>
  <c r="G85" i="3"/>
  <c r="I85" i="3" s="1"/>
  <c r="J84" i="3"/>
  <c r="K84" i="3" s="1"/>
  <c r="G84" i="3"/>
  <c r="I84" i="3" s="1"/>
  <c r="J83" i="3"/>
  <c r="K83" i="3" s="1"/>
  <c r="G83" i="3"/>
  <c r="I83" i="3" s="1"/>
  <c r="J82" i="3"/>
  <c r="K82" i="3" s="1"/>
  <c r="G82" i="3"/>
  <c r="I82" i="3" s="1"/>
  <c r="J81" i="3"/>
  <c r="K81" i="3" s="1"/>
  <c r="G81" i="3"/>
  <c r="I81" i="3" s="1"/>
  <c r="J80" i="3"/>
  <c r="K80" i="3" s="1"/>
  <c r="G80" i="3"/>
  <c r="I80" i="3" s="1"/>
  <c r="J79" i="3"/>
  <c r="K79" i="3" s="1"/>
  <c r="G79" i="3"/>
  <c r="I79" i="3" s="1"/>
  <c r="J78" i="3"/>
  <c r="K78" i="3" s="1"/>
  <c r="G78" i="3"/>
  <c r="I78" i="3" s="1"/>
  <c r="J77" i="3"/>
  <c r="K77" i="3" s="1"/>
  <c r="G77" i="3"/>
  <c r="I77" i="3" s="1"/>
  <c r="J76" i="3"/>
  <c r="K76" i="3" s="1"/>
  <c r="G76" i="3"/>
  <c r="I76" i="3" s="1"/>
  <c r="J75" i="3"/>
  <c r="K75" i="3" s="1"/>
  <c r="G75" i="3"/>
  <c r="I75" i="3" s="1"/>
  <c r="J74" i="3"/>
  <c r="K74" i="3" s="1"/>
  <c r="G74" i="3"/>
  <c r="I74" i="3" s="1"/>
  <c r="J73" i="3"/>
  <c r="K73" i="3" s="1"/>
  <c r="G73" i="3"/>
  <c r="I73" i="3" s="1"/>
  <c r="J72" i="3"/>
  <c r="K72" i="3" s="1"/>
  <c r="G72" i="3"/>
  <c r="I72" i="3" s="1"/>
  <c r="J71" i="3"/>
  <c r="K71" i="3" s="1"/>
  <c r="G71" i="3"/>
  <c r="I71" i="3" s="1"/>
  <c r="J70" i="3"/>
  <c r="K70" i="3" s="1"/>
  <c r="G70" i="3"/>
  <c r="I70" i="3" s="1"/>
  <c r="J69" i="3"/>
  <c r="K69" i="3" s="1"/>
  <c r="G69" i="3"/>
  <c r="I69" i="3" s="1"/>
  <c r="J68" i="3"/>
  <c r="K68" i="3" s="1"/>
  <c r="G68" i="3"/>
  <c r="I68" i="3" s="1"/>
  <c r="J67" i="3"/>
  <c r="K67" i="3" s="1"/>
  <c r="G67" i="3"/>
  <c r="I67" i="3" s="1"/>
  <c r="J66" i="3"/>
  <c r="K66" i="3" s="1"/>
  <c r="G66" i="3"/>
  <c r="I66" i="3" s="1"/>
  <c r="J65" i="3"/>
  <c r="K65" i="3" s="1"/>
  <c r="G65" i="3"/>
  <c r="I65" i="3" s="1"/>
  <c r="J64" i="3"/>
  <c r="K64" i="3" s="1"/>
  <c r="G64" i="3"/>
  <c r="I64" i="3" s="1"/>
  <c r="J63" i="3"/>
  <c r="K63" i="3" s="1"/>
  <c r="G63" i="3"/>
  <c r="I63" i="3" s="1"/>
  <c r="J62" i="3"/>
  <c r="K62" i="3" s="1"/>
  <c r="G62" i="3"/>
  <c r="I62" i="3" s="1"/>
  <c r="J61" i="3"/>
  <c r="K61" i="3" s="1"/>
  <c r="G61" i="3"/>
  <c r="I61" i="3" s="1"/>
  <c r="J60" i="3"/>
  <c r="K60" i="3" s="1"/>
  <c r="G60" i="3"/>
  <c r="I60" i="3" s="1"/>
  <c r="J59" i="3"/>
  <c r="K59" i="3" s="1"/>
  <c r="G59" i="3"/>
  <c r="I59" i="3" s="1"/>
  <c r="J58" i="3"/>
  <c r="K58" i="3" s="1"/>
  <c r="G58" i="3"/>
  <c r="I58" i="3" s="1"/>
  <c r="J57" i="3"/>
  <c r="K57" i="3" s="1"/>
  <c r="G57" i="3"/>
  <c r="I57" i="3" s="1"/>
  <c r="J56" i="3"/>
  <c r="K56" i="3" s="1"/>
  <c r="G56" i="3"/>
  <c r="I56" i="3" s="1"/>
  <c r="J55" i="3"/>
  <c r="K55" i="3" s="1"/>
  <c r="G55" i="3"/>
  <c r="I55" i="3" s="1"/>
  <c r="J54" i="3"/>
  <c r="K54" i="3" s="1"/>
  <c r="G54" i="3"/>
  <c r="I54" i="3" s="1"/>
  <c r="J53" i="3"/>
  <c r="K53" i="3" s="1"/>
  <c r="G53" i="3"/>
  <c r="I53" i="3" s="1"/>
  <c r="J52" i="3"/>
  <c r="K52" i="3" s="1"/>
  <c r="G52" i="3"/>
  <c r="I52" i="3" s="1"/>
  <c r="J51" i="3"/>
  <c r="K51" i="3" s="1"/>
  <c r="G51" i="3"/>
  <c r="I51" i="3" s="1"/>
  <c r="J50" i="3"/>
  <c r="K50" i="3" s="1"/>
  <c r="G50" i="3"/>
  <c r="I50" i="3" s="1"/>
  <c r="J49" i="3"/>
  <c r="K49" i="3" s="1"/>
  <c r="G49" i="3"/>
  <c r="I49" i="3" s="1"/>
  <c r="J48" i="3"/>
  <c r="K48" i="3" s="1"/>
  <c r="G48" i="3"/>
  <c r="I48" i="3" s="1"/>
  <c r="J47" i="3"/>
  <c r="K47" i="3" s="1"/>
  <c r="G47" i="3"/>
  <c r="I47" i="3" s="1"/>
  <c r="J46" i="3"/>
  <c r="K46" i="3" s="1"/>
  <c r="G46" i="3"/>
  <c r="I46" i="3" s="1"/>
  <c r="J45" i="3"/>
  <c r="K45" i="3" s="1"/>
  <c r="G45" i="3"/>
  <c r="I45" i="3" s="1"/>
  <c r="J44" i="3"/>
  <c r="K44" i="3" s="1"/>
  <c r="G44" i="3"/>
  <c r="I44" i="3" s="1"/>
  <c r="J43" i="3"/>
  <c r="K43" i="3" s="1"/>
  <c r="G43" i="3"/>
  <c r="I43" i="3" s="1"/>
  <c r="J42" i="3"/>
  <c r="K42" i="3" s="1"/>
  <c r="G42" i="3"/>
  <c r="I42" i="3" s="1"/>
  <c r="J41" i="3"/>
  <c r="K41" i="3" s="1"/>
  <c r="G41" i="3"/>
  <c r="I41" i="3" s="1"/>
  <c r="J40" i="3"/>
  <c r="K40" i="3" s="1"/>
  <c r="G40" i="3"/>
  <c r="I40" i="3" s="1"/>
  <c r="J39" i="3"/>
  <c r="K39" i="3" s="1"/>
  <c r="G39" i="3"/>
  <c r="I39" i="3" s="1"/>
  <c r="J38" i="3"/>
  <c r="K38" i="3" s="1"/>
  <c r="G38" i="3"/>
  <c r="I38" i="3" s="1"/>
  <c r="J37" i="3"/>
  <c r="K37" i="3" s="1"/>
  <c r="G37" i="3"/>
  <c r="I37" i="3" s="1"/>
  <c r="J36" i="3"/>
  <c r="K36" i="3" s="1"/>
  <c r="G36" i="3"/>
  <c r="I36" i="3" s="1"/>
  <c r="J35" i="3"/>
  <c r="K35" i="3" s="1"/>
  <c r="G35" i="3"/>
  <c r="I35" i="3" s="1"/>
  <c r="J34" i="3"/>
  <c r="K34" i="3" s="1"/>
  <c r="G34" i="3"/>
  <c r="I34" i="3" s="1"/>
  <c r="J33" i="3"/>
  <c r="K33" i="3" s="1"/>
  <c r="G33" i="3"/>
  <c r="I33" i="3" s="1"/>
  <c r="J32" i="3"/>
  <c r="K32" i="3" s="1"/>
  <c r="G32" i="3"/>
  <c r="I32" i="3" s="1"/>
  <c r="J31" i="3"/>
  <c r="K31" i="3" s="1"/>
  <c r="G31" i="3"/>
  <c r="I31" i="3" s="1"/>
  <c r="J30" i="3"/>
  <c r="K30" i="3" s="1"/>
  <c r="G30" i="3"/>
  <c r="I30" i="3" s="1"/>
  <c r="J29" i="3"/>
  <c r="K29" i="3" s="1"/>
  <c r="G29" i="3"/>
  <c r="I29" i="3" s="1"/>
  <c r="J28" i="3"/>
  <c r="K28" i="3" s="1"/>
  <c r="G28" i="3"/>
  <c r="I28" i="3" s="1"/>
  <c r="J27" i="3"/>
  <c r="K27" i="3" s="1"/>
  <c r="G27" i="3"/>
  <c r="I27" i="3" s="1"/>
  <c r="J26" i="3"/>
  <c r="K26" i="3" s="1"/>
  <c r="G26" i="3"/>
  <c r="I26" i="3" s="1"/>
  <c r="J25" i="3"/>
  <c r="K25" i="3" s="1"/>
  <c r="G25" i="3"/>
  <c r="I25" i="3" s="1"/>
  <c r="J24" i="3"/>
  <c r="K24" i="3" s="1"/>
  <c r="G24" i="3"/>
  <c r="I24" i="3" s="1"/>
  <c r="J23" i="3"/>
  <c r="K23" i="3" s="1"/>
  <c r="G23" i="3"/>
  <c r="I23" i="3" s="1"/>
  <c r="J22" i="3"/>
  <c r="K22" i="3" s="1"/>
  <c r="G22" i="3"/>
  <c r="I22" i="3" s="1"/>
  <c r="J21" i="3"/>
  <c r="K21" i="3" s="1"/>
  <c r="G21" i="3"/>
  <c r="I21" i="3" s="1"/>
  <c r="J20" i="3"/>
  <c r="K20" i="3" s="1"/>
  <c r="G20" i="3"/>
  <c r="I20" i="3" s="1"/>
  <c r="J19" i="3"/>
  <c r="K19" i="3" s="1"/>
  <c r="G19" i="3"/>
  <c r="I19" i="3" s="1"/>
  <c r="J18" i="3"/>
  <c r="K18" i="3" s="1"/>
  <c r="G18" i="3"/>
  <c r="I18" i="3" s="1"/>
  <c r="J17" i="3"/>
  <c r="K17" i="3" s="1"/>
  <c r="G17" i="3"/>
  <c r="I17" i="3" s="1"/>
  <c r="J16" i="3"/>
  <c r="K16" i="3" s="1"/>
  <c r="G16" i="3"/>
  <c r="I16" i="3" s="1"/>
  <c r="J15" i="3"/>
  <c r="K15" i="3" s="1"/>
  <c r="G15" i="3"/>
  <c r="I15" i="3" s="1"/>
  <c r="J14" i="3"/>
  <c r="K14" i="3" s="1"/>
  <c r="G14" i="3"/>
  <c r="I14" i="3" s="1"/>
  <c r="J13" i="3"/>
  <c r="K13" i="3" s="1"/>
  <c r="G13" i="3"/>
  <c r="I13" i="3" s="1"/>
  <c r="J12" i="3"/>
  <c r="K12" i="3" s="1"/>
  <c r="G12" i="3"/>
  <c r="I12" i="3" s="1"/>
  <c r="J11" i="3"/>
  <c r="K11" i="3" s="1"/>
  <c r="G11" i="3"/>
  <c r="I11" i="3" s="1"/>
  <c r="J10" i="3"/>
  <c r="K10" i="3" s="1"/>
  <c r="G10" i="3"/>
  <c r="I10" i="3" s="1"/>
  <c r="J9" i="3"/>
  <c r="K9" i="3" s="1"/>
  <c r="G9" i="3"/>
  <c r="I9" i="3" s="1"/>
  <c r="J8" i="3"/>
  <c r="K8" i="3" s="1"/>
  <c r="G8" i="3"/>
  <c r="I8" i="3" s="1"/>
  <c r="J7" i="3"/>
  <c r="K7" i="3" s="1"/>
  <c r="G7" i="3"/>
  <c r="I7" i="3" s="1"/>
  <c r="J6" i="3"/>
  <c r="K6" i="3" s="1"/>
  <c r="G6" i="3"/>
  <c r="I6" i="3" s="1"/>
  <c r="J5" i="3"/>
  <c r="K5" i="3" s="1"/>
  <c r="G5" i="3"/>
  <c r="I5" i="3" s="1"/>
  <c r="J4" i="3"/>
  <c r="K4" i="3" s="1"/>
  <c r="G4" i="3"/>
  <c r="I4" i="3" s="1"/>
  <c r="I53" i="2"/>
  <c r="H53" i="2"/>
  <c r="J53" i="2" s="1"/>
  <c r="K53" i="2" s="1"/>
  <c r="I52" i="2"/>
  <c r="H52" i="2"/>
  <c r="J52" i="2" s="1"/>
  <c r="K52" i="2" s="1"/>
  <c r="I51" i="2"/>
  <c r="H51" i="2"/>
  <c r="J51" i="2" s="1"/>
  <c r="K51" i="2" s="1"/>
  <c r="I50" i="2"/>
  <c r="H50" i="2"/>
  <c r="J50" i="2" s="1"/>
  <c r="K50" i="2" s="1"/>
  <c r="I49" i="2"/>
  <c r="H49" i="2"/>
  <c r="J49" i="2" s="1"/>
  <c r="K49" i="2" s="1"/>
  <c r="I48" i="2"/>
  <c r="H48" i="2"/>
  <c r="J48" i="2" s="1"/>
  <c r="K48" i="2" s="1"/>
  <c r="I47" i="2"/>
  <c r="H47" i="2"/>
  <c r="J47" i="2" s="1"/>
  <c r="K47" i="2" s="1"/>
  <c r="I46" i="2"/>
  <c r="H46" i="2"/>
  <c r="J46" i="2" s="1"/>
  <c r="K46" i="2" s="1"/>
  <c r="I45" i="2"/>
  <c r="H45" i="2"/>
  <c r="J45" i="2" s="1"/>
  <c r="K45" i="2" s="1"/>
  <c r="I44" i="2"/>
  <c r="H44" i="2"/>
  <c r="J44" i="2" s="1"/>
  <c r="K44" i="2" s="1"/>
  <c r="I43" i="2"/>
  <c r="H43" i="2"/>
  <c r="J43" i="2" s="1"/>
  <c r="K43" i="2" s="1"/>
  <c r="I42" i="2"/>
  <c r="H42" i="2"/>
  <c r="J42" i="2" s="1"/>
  <c r="K42" i="2" s="1"/>
  <c r="I41" i="2"/>
  <c r="H41" i="2"/>
  <c r="J41" i="2" s="1"/>
  <c r="K41" i="2" s="1"/>
  <c r="I40" i="2"/>
  <c r="H40" i="2"/>
  <c r="J40" i="2" s="1"/>
  <c r="K40" i="2" s="1"/>
  <c r="I39" i="2"/>
  <c r="H39" i="2"/>
  <c r="J39" i="2" s="1"/>
  <c r="K39" i="2" s="1"/>
  <c r="I38" i="2"/>
  <c r="H38" i="2"/>
  <c r="J38" i="2" s="1"/>
  <c r="K38" i="2" s="1"/>
  <c r="I37" i="2"/>
  <c r="H37" i="2"/>
  <c r="J37" i="2" s="1"/>
  <c r="K37" i="2" s="1"/>
  <c r="I36" i="2"/>
  <c r="H36" i="2"/>
  <c r="J36" i="2" s="1"/>
  <c r="K36" i="2" s="1"/>
  <c r="I35" i="2"/>
  <c r="H35" i="2"/>
  <c r="J35" i="2" s="1"/>
  <c r="K35" i="2" s="1"/>
  <c r="I34" i="2"/>
  <c r="H34" i="2"/>
  <c r="J34" i="2" s="1"/>
  <c r="K34" i="2" s="1"/>
  <c r="I33" i="2"/>
  <c r="H33" i="2"/>
  <c r="J33" i="2" s="1"/>
  <c r="K33" i="2" s="1"/>
  <c r="I32" i="2"/>
  <c r="H32" i="2"/>
  <c r="J32" i="2" s="1"/>
  <c r="K32" i="2" s="1"/>
  <c r="I31" i="2"/>
  <c r="H31" i="2"/>
  <c r="J31" i="2" s="1"/>
  <c r="K31" i="2" s="1"/>
  <c r="I30" i="2"/>
  <c r="H30" i="2"/>
  <c r="J30" i="2" s="1"/>
  <c r="K30" i="2" s="1"/>
  <c r="I29" i="2"/>
  <c r="H29" i="2"/>
  <c r="J29" i="2" s="1"/>
  <c r="K29" i="2" s="1"/>
  <c r="I28" i="2"/>
  <c r="H28" i="2"/>
  <c r="J28" i="2" s="1"/>
  <c r="K28" i="2" s="1"/>
  <c r="I27" i="2"/>
  <c r="H27" i="2"/>
  <c r="J27" i="2" s="1"/>
  <c r="K27" i="2" s="1"/>
  <c r="I26" i="2"/>
  <c r="H26" i="2"/>
  <c r="J26" i="2" s="1"/>
  <c r="K26" i="2" s="1"/>
  <c r="I25" i="2"/>
  <c r="H25" i="2"/>
  <c r="J25" i="2" s="1"/>
  <c r="K25" i="2" s="1"/>
  <c r="I24" i="2"/>
  <c r="H24" i="2"/>
  <c r="J24" i="2" s="1"/>
  <c r="K24" i="2" s="1"/>
  <c r="I23" i="2"/>
  <c r="H23" i="2"/>
  <c r="J23" i="2" s="1"/>
  <c r="K23" i="2" s="1"/>
  <c r="I22" i="2"/>
  <c r="H22" i="2"/>
  <c r="J22" i="2" s="1"/>
  <c r="K22" i="2" s="1"/>
  <c r="I21" i="2"/>
  <c r="H21" i="2"/>
  <c r="J21" i="2" s="1"/>
  <c r="K21" i="2" s="1"/>
  <c r="I20" i="2"/>
  <c r="H20" i="2"/>
  <c r="J20" i="2" s="1"/>
  <c r="K20" i="2" s="1"/>
  <c r="I19" i="2"/>
  <c r="H19" i="2"/>
  <c r="J19" i="2" s="1"/>
  <c r="K19" i="2" s="1"/>
  <c r="I18" i="2"/>
  <c r="H18" i="2"/>
  <c r="J18" i="2" s="1"/>
  <c r="K18" i="2" s="1"/>
  <c r="I17" i="2"/>
  <c r="H17" i="2"/>
  <c r="J17" i="2" s="1"/>
  <c r="K17" i="2" s="1"/>
  <c r="I16" i="2"/>
  <c r="H16" i="2"/>
  <c r="J16" i="2" s="1"/>
  <c r="K16" i="2" s="1"/>
  <c r="I15" i="2"/>
  <c r="H15" i="2"/>
  <c r="J15" i="2" s="1"/>
  <c r="K15" i="2" s="1"/>
  <c r="I14" i="2"/>
  <c r="H14" i="2"/>
  <c r="J14" i="2" s="1"/>
  <c r="K14" i="2" s="1"/>
  <c r="I13" i="2"/>
  <c r="H13" i="2"/>
  <c r="J13" i="2" s="1"/>
  <c r="K13" i="2" s="1"/>
  <c r="I12" i="2"/>
  <c r="H12" i="2"/>
  <c r="J12" i="2" s="1"/>
  <c r="K12" i="2" s="1"/>
  <c r="I11" i="2"/>
  <c r="H11" i="2"/>
  <c r="J11" i="2" s="1"/>
  <c r="K11" i="2" s="1"/>
  <c r="I10" i="2"/>
  <c r="H10" i="2"/>
  <c r="J10" i="2" s="1"/>
  <c r="K10" i="2" s="1"/>
  <c r="I9" i="2"/>
  <c r="H9" i="2"/>
  <c r="J9" i="2" s="1"/>
  <c r="K9" i="2" s="1"/>
  <c r="I8" i="2"/>
  <c r="H8" i="2"/>
  <c r="J8" i="2" s="1"/>
  <c r="K8" i="2" s="1"/>
  <c r="I7" i="2"/>
  <c r="H7" i="2"/>
  <c r="J7" i="2" s="1"/>
  <c r="K7" i="2" s="1"/>
  <c r="I6" i="2"/>
  <c r="H6" i="2"/>
  <c r="J6" i="2" s="1"/>
  <c r="K6" i="2" s="1"/>
  <c r="I5" i="2"/>
  <c r="H5" i="2"/>
  <c r="I4" i="2"/>
  <c r="H4" i="2"/>
  <c r="J4" i="2" l="1"/>
  <c r="K4" i="2" s="1"/>
  <c r="J5" i="2"/>
  <c r="K5" i="2" s="1"/>
  <c r="G18" i="4"/>
  <c r="F18" i="4"/>
  <c r="E18" i="4"/>
  <c r="D18" i="4"/>
  <c r="C18" i="4"/>
  <c r="B18" i="4"/>
  <c r="G57" i="4"/>
  <c r="F57" i="4"/>
  <c r="E57" i="4"/>
  <c r="D57" i="4"/>
  <c r="C57" i="4"/>
  <c r="B57" i="4"/>
  <c r="G56" i="4"/>
  <c r="F56" i="4"/>
  <c r="E56" i="4"/>
  <c r="D56" i="4"/>
  <c r="C56" i="4"/>
  <c r="B56" i="4"/>
  <c r="G55" i="4"/>
  <c r="F55" i="4"/>
  <c r="E55" i="4"/>
  <c r="D55" i="4"/>
  <c r="C55" i="4"/>
  <c r="B55" i="4"/>
  <c r="G54" i="4"/>
  <c r="F54" i="4"/>
  <c r="E54" i="4"/>
  <c r="D54" i="4"/>
  <c r="C54" i="4"/>
  <c r="B54" i="4"/>
  <c r="G53" i="4"/>
  <c r="F53" i="4"/>
  <c r="E53" i="4"/>
  <c r="D53" i="4"/>
  <c r="C53" i="4"/>
  <c r="B53" i="4"/>
  <c r="G52" i="4"/>
  <c r="F52" i="4"/>
  <c r="E52" i="4"/>
  <c r="D52" i="4"/>
  <c r="C52" i="4"/>
  <c r="B52" i="4"/>
  <c r="G51" i="4"/>
  <c r="F51" i="4"/>
  <c r="E51" i="4"/>
  <c r="D51" i="4"/>
  <c r="C51" i="4"/>
  <c r="B51" i="4"/>
  <c r="G50" i="4"/>
  <c r="F50" i="4"/>
  <c r="E50" i="4"/>
  <c r="D50" i="4"/>
  <c r="C50" i="4"/>
  <c r="B50" i="4"/>
  <c r="G49" i="4"/>
  <c r="F49" i="4"/>
  <c r="E49" i="4"/>
  <c r="D49" i="4"/>
  <c r="C49" i="4"/>
  <c r="B49" i="4"/>
  <c r="G48" i="4"/>
  <c r="F48" i="4"/>
  <c r="E48" i="4"/>
  <c r="D48" i="4"/>
  <c r="C48" i="4"/>
  <c r="B48" i="4"/>
  <c r="G47" i="4"/>
  <c r="F47" i="4"/>
  <c r="E47" i="4"/>
  <c r="D47" i="4"/>
  <c r="C47" i="4"/>
  <c r="B47" i="4"/>
  <c r="G46" i="4"/>
  <c r="F46" i="4"/>
  <c r="E46" i="4"/>
  <c r="D46" i="4"/>
  <c r="C46" i="4"/>
  <c r="B46" i="4"/>
  <c r="G45" i="4"/>
  <c r="F45" i="4"/>
  <c r="E45" i="4"/>
  <c r="D45" i="4"/>
  <c r="C45" i="4"/>
  <c r="B45" i="4"/>
  <c r="G44" i="4"/>
  <c r="F44" i="4"/>
  <c r="E44" i="4"/>
  <c r="D44" i="4"/>
  <c r="C44" i="4"/>
  <c r="B44" i="4"/>
  <c r="G43" i="4"/>
  <c r="F43" i="4"/>
  <c r="E43" i="4"/>
  <c r="D43" i="4"/>
  <c r="C43" i="4"/>
  <c r="B43" i="4"/>
  <c r="G42" i="4"/>
  <c r="F42" i="4"/>
  <c r="E42" i="4"/>
  <c r="D42" i="4"/>
  <c r="C42" i="4"/>
  <c r="B42" i="4"/>
  <c r="G41" i="4"/>
  <c r="F41" i="4"/>
  <c r="E41" i="4"/>
  <c r="D41" i="4"/>
  <c r="C41" i="4"/>
  <c r="B41" i="4"/>
  <c r="G40" i="4"/>
  <c r="F40" i="4"/>
  <c r="E40" i="4"/>
  <c r="D40" i="4"/>
  <c r="C40" i="4"/>
  <c r="B40" i="4"/>
  <c r="G39" i="4"/>
  <c r="F39" i="4"/>
  <c r="E39" i="4"/>
  <c r="D39" i="4"/>
  <c r="C39" i="4"/>
  <c r="B39" i="4"/>
  <c r="G38" i="4"/>
  <c r="F38" i="4"/>
  <c r="E38" i="4"/>
  <c r="D38" i="4"/>
  <c r="C38" i="4"/>
  <c r="B38" i="4"/>
  <c r="G37" i="4"/>
  <c r="F37" i="4"/>
  <c r="E37" i="4"/>
  <c r="D37" i="4"/>
  <c r="C37" i="4"/>
  <c r="B37" i="4"/>
  <c r="G36" i="4"/>
  <c r="F36" i="4"/>
  <c r="E36" i="4"/>
  <c r="D36" i="4"/>
  <c r="C36" i="4"/>
  <c r="B36" i="4"/>
  <c r="G35" i="4"/>
  <c r="F35" i="4"/>
  <c r="E35" i="4"/>
  <c r="D35" i="4"/>
  <c r="C35" i="4"/>
  <c r="B35" i="4"/>
  <c r="G34" i="4"/>
  <c r="F34" i="4"/>
  <c r="E34" i="4"/>
  <c r="D34" i="4"/>
  <c r="C34" i="4"/>
  <c r="B34" i="4"/>
  <c r="G33" i="4"/>
  <c r="F33" i="4"/>
  <c r="E33" i="4"/>
  <c r="D33" i="4"/>
  <c r="C33" i="4"/>
  <c r="B33" i="4"/>
  <c r="G32" i="4"/>
  <c r="F32" i="4"/>
  <c r="E32" i="4"/>
  <c r="D32" i="4"/>
  <c r="C32" i="4"/>
  <c r="B32" i="4"/>
  <c r="G31" i="4"/>
  <c r="F31" i="4"/>
  <c r="E31" i="4"/>
  <c r="D31" i="4"/>
  <c r="C31" i="4"/>
  <c r="B31" i="4"/>
  <c r="G30" i="4"/>
  <c r="F30" i="4"/>
  <c r="E30" i="4"/>
  <c r="D30" i="4"/>
  <c r="C30" i="4"/>
  <c r="B30" i="4"/>
  <c r="G29" i="4"/>
  <c r="E29" i="4"/>
  <c r="C29" i="4"/>
  <c r="D29" i="4"/>
  <c r="F29" i="4"/>
  <c r="B29" i="4"/>
  <c r="E28" i="4"/>
  <c r="D28" i="4"/>
  <c r="C28" i="4"/>
  <c r="B28" i="4"/>
  <c r="G28" i="4"/>
  <c r="F28" i="4"/>
  <c r="D27" i="4"/>
  <c r="B27" i="4"/>
  <c r="C27" i="4"/>
  <c r="E27" i="4"/>
  <c r="F27" i="4"/>
  <c r="G27" i="4"/>
  <c r="G26" i="4"/>
  <c r="F26" i="4"/>
  <c r="E26" i="4"/>
  <c r="B26" i="4"/>
  <c r="C26" i="4"/>
  <c r="D26" i="4"/>
  <c r="E25" i="4"/>
  <c r="G25" i="4"/>
  <c r="F25" i="4"/>
  <c r="D25" i="4"/>
  <c r="C25" i="4"/>
  <c r="B25" i="4"/>
  <c r="D24" i="4"/>
  <c r="B24" i="4"/>
  <c r="F24" i="4"/>
  <c r="G24" i="4"/>
  <c r="E24" i="4"/>
  <c r="C24" i="4"/>
  <c r="G23" i="4"/>
  <c r="F23" i="4"/>
  <c r="E23" i="4"/>
  <c r="D23" i="4"/>
  <c r="C23" i="4"/>
  <c r="B23" i="4"/>
  <c r="F22" i="4"/>
  <c r="D22" i="4"/>
  <c r="B22" i="4"/>
  <c r="G22" i="4"/>
  <c r="E22" i="4"/>
  <c r="C22" i="4"/>
  <c r="C21" i="4"/>
  <c r="D21" i="4"/>
  <c r="E21" i="4"/>
  <c r="F21" i="4"/>
  <c r="G21" i="4"/>
  <c r="B21" i="4"/>
  <c r="E20" i="4"/>
  <c r="C20" i="4"/>
  <c r="G20" i="4"/>
  <c r="F20" i="4"/>
  <c r="D20" i="4"/>
  <c r="B20" i="4"/>
  <c r="D19" i="4"/>
  <c r="B19" i="4"/>
  <c r="G19" i="4"/>
  <c r="F19" i="4"/>
  <c r="E19" i="4"/>
  <c r="C19" i="4"/>
  <c r="G17" i="4"/>
  <c r="F17" i="4"/>
  <c r="E17" i="4"/>
  <c r="D17" i="4"/>
  <c r="C17" i="4"/>
  <c r="B17" i="4"/>
  <c r="G16" i="4"/>
  <c r="F16" i="4"/>
  <c r="E16" i="4"/>
  <c r="D16" i="4"/>
  <c r="C16" i="4"/>
  <c r="B16" i="4"/>
  <c r="F15" i="4"/>
  <c r="E15" i="4"/>
  <c r="D15" i="4"/>
  <c r="C15" i="4"/>
  <c r="B15" i="4"/>
  <c r="G15" i="4"/>
  <c r="G14" i="4"/>
  <c r="E14" i="4"/>
  <c r="D14" i="4"/>
  <c r="C14" i="4"/>
  <c r="F14" i="4"/>
  <c r="B14" i="4"/>
  <c r="G13" i="4"/>
  <c r="F13" i="4"/>
  <c r="B13" i="4"/>
  <c r="C13" i="4"/>
  <c r="D13" i="4"/>
  <c r="E13" i="4"/>
  <c r="B12" i="4"/>
  <c r="C12" i="4"/>
  <c r="D12" i="4"/>
  <c r="E12" i="4"/>
  <c r="F12" i="4"/>
  <c r="G12" i="4"/>
  <c r="B11" i="4"/>
  <c r="C11" i="4"/>
  <c r="D11" i="4"/>
  <c r="E11" i="4"/>
  <c r="F11" i="4"/>
  <c r="G11" i="4"/>
  <c r="G10" i="4"/>
  <c r="E10" i="4"/>
  <c r="D10" i="4"/>
  <c r="C10" i="4"/>
  <c r="B10" i="4"/>
  <c r="F10" i="4"/>
  <c r="E9" i="4"/>
  <c r="C9" i="4"/>
  <c r="B9" i="4"/>
  <c r="D9" i="4" s="1"/>
  <c r="G9" i="4"/>
  <c r="F9" i="4"/>
  <c r="G8" i="4"/>
  <c r="B8" i="4"/>
  <c r="C8" i="4"/>
  <c r="C58" i="4" s="1"/>
  <c r="E8" i="4"/>
  <c r="E58" i="4" s="1"/>
  <c r="F8" i="4"/>
  <c r="F58" i="4" l="1"/>
  <c r="B58" i="4"/>
  <c r="D8" i="4"/>
  <c r="D58" i="4" s="1"/>
</calcChain>
</file>

<file path=xl/sharedStrings.xml><?xml version="1.0" encoding="utf-8"?>
<sst xmlns="http://schemas.openxmlformats.org/spreadsheetml/2006/main" count="82" uniqueCount="61">
  <si>
    <t>Controle de horímetro: planilha grátis do WS PRÓ</t>
  </si>
  <si>
    <t>1</t>
  </si>
  <si>
    <t>Na aba Máquinas, cadastre cada máquina com a leitura do horímetro de hoje. Se quiser o aviso de troca de óleo, preencha o intervalo e o horímetro da última troca.</t>
  </si>
  <si>
    <t>2</t>
  </si>
  <si>
    <t>Na aba Lançamentos, use uma linha por dia ou por obra: data, máquina (escolha na lista), obra, operador, horímetro inicial e final. As horas trabalhadas saem sozinhas.</t>
  </si>
  <si>
    <t>3</t>
  </si>
  <si>
    <t>Lance as linhas de cada máquina em ordem de data. A planilha compara o horímetro inicial de cada linha com o final do lançamento anterior da mesma máquina.</t>
  </si>
  <si>
    <t>4</t>
  </si>
  <si>
    <t>Horas cobradas: quanto foi cobrado do cliente. A coluna 'Trabalhada e não cobrada' mostra a diferença.</t>
  </si>
  <si>
    <t>5</t>
  </si>
  <si>
    <t>Horas sem registro: positivo (laranja) quer dizer que a máquina rodou entre um lançamento e outro sem ninguém anotar (deslocamento, serviço esquecido, hora não cobrada). Negativo (vermelho) quer dizer que o horímetro inicial está antes do final anterior: erro de digitação ou lançamento repetido.</t>
  </si>
  <si>
    <t>6</t>
  </si>
  <si>
    <t>Na aba Resumo do mês, digite o ano e o mês. Ela soma as horas de cada máquina naquele mês.</t>
  </si>
  <si>
    <t>7</t>
  </si>
  <si>
    <t>As linhas cinza são exemplo. Apague o conteúdo delas antes de começar (selecione as células e aperte Delete; não apague as colunas azul-claro).</t>
  </si>
  <si>
    <t>Funciona no Excel 2019 ou mais novo, no Microsoft 365, no LibreOffice e no Google Planilhas.</t>
  </si>
  <si>
    <t>Quer isso automático, com o custo e a margem de cada máquina? Teste o WS PRÓ grátis por 7 dias.</t>
  </si>
  <si>
    <t>https://www.wsprosistema.com.br/teste-7-dias</t>
  </si>
  <si>
    <t>Máquinas</t>
  </si>
  <si>
    <t>Planilha grátis do WS PRÓ · wsprosistema.com.br · Colunas em azul-claro são calculadas: não digite nelas.</t>
  </si>
  <si>
    <t>Máquina</t>
  </si>
  <si>
    <t>Tipo</t>
  </si>
  <si>
    <t>Placa ou nº de série</t>
  </si>
  <si>
    <t>Horímetro no cadastro</t>
  </si>
  <si>
    <t>Data do cadastro</t>
  </si>
  <si>
    <t>Troca de óleo a cada (h)</t>
  </si>
  <si>
    <t>Horímetro da última troca</t>
  </si>
  <si>
    <t>Próxima troca no horímetro</t>
  </si>
  <si>
    <t>Leitura atual</t>
  </si>
  <si>
    <t>Faltam (h)</t>
  </si>
  <si>
    <t>Situação do óleo</t>
  </si>
  <si>
    <t>Mini escavadeira 01</t>
  </si>
  <si>
    <t>Mini escavadeira</t>
  </si>
  <si>
    <t>Retroescavadeira 02</t>
  </si>
  <si>
    <t>Retroescavadeira</t>
  </si>
  <si>
    <t>Lançamentos de horímetro</t>
  </si>
  <si>
    <t>Data</t>
  </si>
  <si>
    <t>Obra / cliente</t>
  </si>
  <si>
    <t>Operador</t>
  </si>
  <si>
    <t>Horímetro inicial</t>
  </si>
  <si>
    <t>Horímetro final</t>
  </si>
  <si>
    <t>Horas trabalhadas</t>
  </si>
  <si>
    <t>Horas cobradas</t>
  </si>
  <si>
    <t>Trabalhada e não cobrada</t>
  </si>
  <si>
    <t>Leitura anterior da máquina</t>
  </si>
  <si>
    <t>Horas sem registro</t>
  </si>
  <si>
    <t>Observação</t>
  </si>
  <si>
    <t>Obra Silva</t>
  </si>
  <si>
    <t>João</t>
  </si>
  <si>
    <t>Prefeitura</t>
  </si>
  <si>
    <t>Pedro</t>
  </si>
  <si>
    <t>Piscina Costa</t>
  </si>
  <si>
    <t>Rodou 2 h sem lançamento antes</t>
  </si>
  <si>
    <t>Vala Rua 7</t>
  </si>
  <si>
    <t>Resumo do mês por máquina</t>
  </si>
  <si>
    <t>Ano</t>
  </si>
  <si>
    <t>De</t>
  </si>
  <si>
    <t>Mês (1 a 12)</t>
  </si>
  <si>
    <t>Até</t>
  </si>
  <si>
    <t>Lançamentos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</si>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</sst>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7" x14ac:knownFonts="1">
    <font>
      <sz val="11"/>
      <color theme="1"/>
      <name val="Calibri"/>
      <family val="2"/>
      <scheme val="minor"/>
    </font>
    <font>
      <b/>
      <sz val="14"/>
      <color rgb="FF1F2937"/>
      <name val="Calibri"/>
    </font>
    <font>
      <b/>
      <sz val="12"/>
      <name val="Calibri"/>
    </font>
    <font>
      <b/>
      <sz val="11"/>
      <name val="Calibri"/>
    </font>
    <font>
      <u/>
      <sz val="11"/>
      <color rgb="FF1D4ED8"/>
      <name val="Calibri"/>
    </font>
    <font>
      <i/>
      <sz val="9"/>
      <color rgb="FF4B5563"/>
      <name val="Calibri"/>
    </font>
    <font>
      <b/>
      <sz val="11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CD94A"/>
      </patternFill>
    </fill>
    <fill>
      <patternFill patternType="solid">
        <fgColor rgb="FF1F2937"/>
      </patternFill>
    </fill>
    <fill>
      <patternFill patternType="solid">
        <fgColor rgb="FFE5E7EB"/>
      </patternFill>
    </fill>
    <fill>
      <patternFill patternType="solid">
        <fgColor rgb="FFEEF2F7"/>
      </patternFill>
    </fill>
    <fill>
      <patternFill patternType="solid">
        <fgColor rgb="FFFEF9C3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/>
    <xf numFmtId="0" fontId="4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165" fontId="0" fillId="4" borderId="1" xfId="0" applyNumberFormat="1" applyFill="1" applyBorder="1"/>
    <xf numFmtId="14" fontId="0" fillId="4" borderId="1" xfId="0" applyNumberFormat="1" applyFill="1" applyBorder="1"/>
    <xf numFmtId="3" fontId="0" fillId="4" borderId="1" xfId="0" applyNumberFormat="1" applyFill="1" applyBorder="1"/>
    <xf numFmtId="165" fontId="0" fillId="5" borderId="1" xfId="0" applyNumberFormat="1" applyFill="1" applyBorder="1"/>
    <xf numFmtId="0" fontId="0" fillId="5" borderId="1" xfId="0" applyFill="1" applyBorder="1"/>
    <xf numFmtId="0" fontId="0" fillId="0" borderId="1" xfId="0" applyBorder="1"/>
    <xf numFmtId="165" fontId="0" fillId="0" borderId="1" xfId="0" applyNumberFormat="1" applyBorder="1"/>
    <xf numFmtId="14" fontId="0" fillId="0" borderId="1" xfId="0" applyNumberFormat="1" applyBorder="1"/>
    <xf numFmtId="3" fontId="0" fillId="0" borderId="1" xfId="0" applyNumberFormat="1" applyBorder="1"/>
    <xf numFmtId="0" fontId="2" fillId="6" borderId="1" xfId="0" applyFont="1" applyFill="1" applyBorder="1"/>
    <xf numFmtId="14" fontId="0" fillId="5" borderId="0" xfId="0" applyNumberFormat="1" applyFill="1"/>
    <xf numFmtId="165" fontId="3" fillId="0" borderId="1" xfId="0" applyNumberFormat="1" applyFont="1" applyBorder="1"/>
    <xf numFmtId="1" fontId="3" fillId="0" borderId="1" xfId="0" applyNumberFormat="1" applyFont="1" applyBorder="1"/>
    <xf numFmtId="0" fontId="1" fillId="2" borderId="0" xfId="0" applyFont="1" applyFill="1"/>
    <xf numFmtId="0" fontId="0" fillId="0" borderId="0" xfId="0"/>
    <xf numFmtId="0" fontId="5" fillId="0" borderId="0" xfId="0" applyFont="1"/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6">
    <dxf>
      <font>
        <b/>
        <color rgb="FFB91C1C"/>
      </font>
      <fill>
        <patternFill patternType="solid">
          <fgColor rgb="FFFDE2E2"/>
        </patternFill>
      </fill>
    </dxf>
    <dxf>
      <font>
        <b/>
        <color rgb="FFC2410C"/>
      </font>
      <fill>
        <patternFill patternType="solid">
          <fgColor rgb="FFFFEDD5"/>
        </patternFill>
      </fill>
    </dxf>
    <dxf>
      <font>
        <b/>
        <color rgb="FFB91C1C"/>
      </font>
      <fill>
        <patternFill patternType="solid">
          <fgColor rgb="FFFDE2E2"/>
        </patternFill>
      </fill>
    </dxf>
    <dxf>
      <font>
        <color rgb="FF15803D"/>
      </font>
      <fill>
        <patternFill patternType="solid">
          <fgColor rgb="FFDCFCE7"/>
        </patternFill>
      </fill>
    </dxf>
    <dxf>
      <font>
        <b/>
        <color rgb="FFC2410C"/>
      </font>
      <fill>
        <patternFill patternType="solid">
          <fgColor rgb="FFFFEDD5"/>
        </patternFill>
      </fill>
    </dxf>
    <dxf>
      <font>
        <b/>
        <color rgb="FFB91C1C"/>
      </font>
      <fill>
        <patternFill patternType="solid">
          <fgColor rgb="FFFDE2E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wsprosistema.com.br/teste-7-di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tabSelected="1" workbookViewId="0">
      <selection sqref="A1:B1"/>
    </sheetView>
  </sheetViews>
  <sheetFormatPr defaultRowHeight="14.4" x14ac:dyDescent="0.3"/>
  <cols>
    <col min="1" max="1" width="4" customWidth="1"/>
    <col min="2" max="2" width="100" customWidth="1"/>
  </cols>
  <sheetData>
    <row r="1" spans="1:2" ht="30" customHeight="1" x14ac:dyDescent="0.35">
      <c r="A1" s="20" t="s">
        <v>0</v>
      </c>
      <c r="B1" s="21"/>
    </row>
    <row r="3" spans="1:2" ht="34.049999999999997" customHeight="1" x14ac:dyDescent="0.3">
      <c r="A3" s="1" t="s">
        <v>1</v>
      </c>
      <c r="B3" s="2" t="s">
        <v>2</v>
      </c>
    </row>
    <row r="4" spans="1:2" ht="34.049999999999997" customHeight="1" x14ac:dyDescent="0.3">
      <c r="A4" s="1" t="s">
        <v>3</v>
      </c>
      <c r="B4" s="2" t="s">
        <v>4</v>
      </c>
    </row>
    <row r="5" spans="1:2" ht="34.049999999999997" customHeight="1" x14ac:dyDescent="0.3">
      <c r="A5" s="1" t="s">
        <v>5</v>
      </c>
      <c r="B5" s="2" t="s">
        <v>6</v>
      </c>
    </row>
    <row r="6" spans="1:2" ht="19.95" customHeight="1" x14ac:dyDescent="0.3">
      <c r="A6" s="1" t="s">
        <v>7</v>
      </c>
      <c r="B6" s="2" t="s">
        <v>8</v>
      </c>
    </row>
    <row r="7" spans="1:2" ht="34.049999999999997" customHeight="1" x14ac:dyDescent="0.3">
      <c r="A7" s="1" t="s">
        <v>9</v>
      </c>
      <c r="B7" s="2" t="s">
        <v>10</v>
      </c>
    </row>
    <row r="8" spans="1:2" ht="19.95" customHeight="1" x14ac:dyDescent="0.3">
      <c r="A8" s="1" t="s">
        <v>11</v>
      </c>
      <c r="B8" s="2" t="s">
        <v>12</v>
      </c>
    </row>
    <row r="9" spans="1:2" ht="34.049999999999997" customHeight="1" x14ac:dyDescent="0.3">
      <c r="A9" s="1" t="s">
        <v>13</v>
      </c>
      <c r="B9" s="2" t="s">
        <v>14</v>
      </c>
    </row>
    <row r="10" spans="1:2" ht="19.95" customHeight="1" x14ac:dyDescent="0.3">
      <c r="A10" s="1"/>
      <c r="B10" s="2" t="s">
        <v>15</v>
      </c>
    </row>
    <row r="12" spans="1:2" x14ac:dyDescent="0.3">
      <c r="B12" s="3" t="s">
        <v>16</v>
      </c>
    </row>
    <row r="13" spans="1:2" x14ac:dyDescent="0.3">
      <c r="B13" s="4" t="s">
        <v>17</v>
      </c>
    </row>
  </sheetData>
  <mergeCells count="1">
    <mergeCell ref="A1:B1"/>
  </mergeCells>
  <hyperlinks>
    <hyperlink ref="B13" r:id="rId1" xr:uid="{00000000-0004-0000-0000-000000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53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24" customWidth="1"/>
    <col min="2" max="2" width="20" customWidth="1"/>
    <col min="3" max="3" width="18" customWidth="1"/>
    <col min="4" max="4" width="14" customWidth="1"/>
    <col min="5" max="5" width="13" customWidth="1"/>
    <col min="6" max="8" width="14" customWidth="1"/>
    <col min="9" max="9" width="13" customWidth="1"/>
    <col min="10" max="10" width="11" customWidth="1"/>
    <col min="11" max="11" width="14" customWidth="1"/>
  </cols>
  <sheetData>
    <row r="1" spans="1:11" ht="28.05" customHeight="1" x14ac:dyDescent="0.3">
      <c r="A1" s="23" t="s">
        <v>18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x14ac:dyDescent="0.3">
      <c r="A2" s="22" t="s">
        <v>19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31.95" customHeight="1" x14ac:dyDescent="0.3">
      <c r="A3" s="5" t="s">
        <v>20</v>
      </c>
      <c r="B3" s="5" t="s">
        <v>21</v>
      </c>
      <c r="C3" s="5" t="s">
        <v>22</v>
      </c>
      <c r="D3" s="5" t="s">
        <v>23</v>
      </c>
      <c r="E3" s="5" t="s">
        <v>24</v>
      </c>
      <c r="F3" s="5" t="s">
        <v>25</v>
      </c>
      <c r="G3" s="5" t="s">
        <v>26</v>
      </c>
      <c r="H3" s="5" t="s">
        <v>27</v>
      </c>
      <c r="I3" s="5" t="s">
        <v>28</v>
      </c>
      <c r="J3" s="5" t="s">
        <v>29</v>
      </c>
      <c r="K3" s="5" t="s">
        <v>30</v>
      </c>
    </row>
    <row r="4" spans="1:11" x14ac:dyDescent="0.3">
      <c r="A4" s="6" t="s">
        <v>31</v>
      </c>
      <c r="B4" s="6" t="s">
        <v>32</v>
      </c>
      <c r="C4" s="6"/>
      <c r="D4" s="7">
        <v>2410</v>
      </c>
      <c r="E4" s="8">
        <v>46296</v>
      </c>
      <c r="F4" s="9">
        <v>250</v>
      </c>
      <c r="G4" s="7">
        <v>2300</v>
      </c>
      <c r="H4" s="10">
        <f t="shared" ref="H4:H35" si="0">IF(AND(A4&lt;&gt;"",F4&gt;0,G4&lt;&gt;""),G4+F4,"")</f>
        <v>2550</v>
      </c>
      <c r="I4" s="10">
        <f>IF(A4="","",MAX(N(D4),_xlfn.MAXIFS(Lançamentos!$F$4:$F$1003,Lançamentos!$B$4:$B$1003,A4)))</f>
        <v>2427.5</v>
      </c>
      <c r="J4" s="10">
        <f t="shared" ref="J4:J35" si="1">IF(OR(H4="",I4=""),"",ROUND(H4-I4,1))</f>
        <v>122.5</v>
      </c>
      <c r="K4" s="11" t="str">
        <f t="shared" ref="K4:K35" si="2">IF(J4="","",IF(J4&lt;=0,"Vencida",IF(J4&lt;=50,"Perto","Ok")))</f>
        <v>Ok</v>
      </c>
    </row>
    <row r="5" spans="1:11" x14ac:dyDescent="0.3">
      <c r="A5" s="6" t="s">
        <v>33</v>
      </c>
      <c r="B5" s="6" t="s">
        <v>34</v>
      </c>
      <c r="C5" s="6"/>
      <c r="D5" s="7">
        <v>5120</v>
      </c>
      <c r="E5" s="8">
        <v>46296</v>
      </c>
      <c r="F5" s="9">
        <v>250</v>
      </c>
      <c r="G5" s="7">
        <v>4900</v>
      </c>
      <c r="H5" s="10">
        <f t="shared" si="0"/>
        <v>5150</v>
      </c>
      <c r="I5" s="10">
        <f>IF(A5="","",MAX(N(D5),_xlfn.MAXIFS(Lançamentos!$F$4:$F$1003,Lançamentos!$B$4:$B$1003,A5)))</f>
        <v>5142</v>
      </c>
      <c r="J5" s="10">
        <f t="shared" si="1"/>
        <v>8</v>
      </c>
      <c r="K5" s="11" t="str">
        <f t="shared" si="2"/>
        <v>Perto</v>
      </c>
    </row>
    <row r="6" spans="1:11" x14ac:dyDescent="0.3">
      <c r="A6" s="12"/>
      <c r="B6" s="12"/>
      <c r="C6" s="12"/>
      <c r="D6" s="13"/>
      <c r="E6" s="14"/>
      <c r="F6" s="15"/>
      <c r="G6" s="13"/>
      <c r="H6" s="10" t="str">
        <f t="shared" si="0"/>
        <v/>
      </c>
      <c r="I6" s="10" t="str">
        <f>IF(A6="","",MAX(N(D6),_xlfn.MAXIFS(Lançamentos!$F$4:$F$1003,Lançamentos!$B$4:$B$1003,A6)))</f>
        <v/>
      </c>
      <c r="J6" s="10" t="str">
        <f t="shared" si="1"/>
        <v/>
      </c>
      <c r="K6" s="11" t="str">
        <f t="shared" si="2"/>
        <v/>
      </c>
    </row>
    <row r="7" spans="1:11" x14ac:dyDescent="0.3">
      <c r="A7" s="12"/>
      <c r="B7" s="12"/>
      <c r="C7" s="12"/>
      <c r="D7" s="13"/>
      <c r="E7" s="14"/>
      <c r="F7" s="15"/>
      <c r="G7" s="13"/>
      <c r="H7" s="10" t="str">
        <f t="shared" si="0"/>
        <v/>
      </c>
      <c r="I7" s="10" t="str">
        <f>IF(A7="","",MAX(N(D7),_xlfn.MAXIFS(Lançamentos!$F$4:$F$1003,Lançamentos!$B$4:$B$1003,A7)))</f>
        <v/>
      </c>
      <c r="J7" s="10" t="str">
        <f t="shared" si="1"/>
        <v/>
      </c>
      <c r="K7" s="11" t="str">
        <f t="shared" si="2"/>
        <v/>
      </c>
    </row>
    <row r="8" spans="1:11" x14ac:dyDescent="0.3">
      <c r="A8" s="12"/>
      <c r="B8" s="12"/>
      <c r="C8" s="12"/>
      <c r="D8" s="13"/>
      <c r="E8" s="14"/>
      <c r="F8" s="15"/>
      <c r="G8" s="13"/>
      <c r="H8" s="10" t="str">
        <f t="shared" si="0"/>
        <v/>
      </c>
      <c r="I8" s="10" t="str">
        <f>IF(A8="","",MAX(N(D8),_xlfn.MAXIFS(Lançamentos!$F$4:$F$1003,Lançamentos!$B$4:$B$1003,A8)))</f>
        <v/>
      </c>
      <c r="J8" s="10" t="str">
        <f t="shared" si="1"/>
        <v/>
      </c>
      <c r="K8" s="11" t="str">
        <f t="shared" si="2"/>
        <v/>
      </c>
    </row>
    <row r="9" spans="1:11" x14ac:dyDescent="0.3">
      <c r="A9" s="12"/>
      <c r="B9" s="12"/>
      <c r="C9" s="12"/>
      <c r="D9" s="13"/>
      <c r="E9" s="14"/>
      <c r="F9" s="15"/>
      <c r="G9" s="13"/>
      <c r="H9" s="10" t="str">
        <f t="shared" si="0"/>
        <v/>
      </c>
      <c r="I9" s="10" t="str">
        <f>IF(A9="","",MAX(N(D9),_xlfn.MAXIFS(Lançamentos!$F$4:$F$1003,Lançamentos!$B$4:$B$1003,A9)))</f>
        <v/>
      </c>
      <c r="J9" s="10" t="str">
        <f t="shared" si="1"/>
        <v/>
      </c>
      <c r="K9" s="11" t="str">
        <f t="shared" si="2"/>
        <v/>
      </c>
    </row>
    <row r="10" spans="1:11" x14ac:dyDescent="0.3">
      <c r="A10" s="12"/>
      <c r="B10" s="12"/>
      <c r="C10" s="12"/>
      <c r="D10" s="13"/>
      <c r="E10" s="14"/>
      <c r="F10" s="15"/>
      <c r="G10" s="13"/>
      <c r="H10" s="10" t="str">
        <f t="shared" si="0"/>
        <v/>
      </c>
      <c r="I10" s="10" t="str">
        <f>IF(A10="","",MAX(N(D10),_xlfn.MAXIFS(Lançamentos!$F$4:$F$1003,Lançamentos!$B$4:$B$1003,A10)))</f>
        <v/>
      </c>
      <c r="J10" s="10" t="str">
        <f t="shared" si="1"/>
        <v/>
      </c>
      <c r="K10" s="11" t="str">
        <f t="shared" si="2"/>
        <v/>
      </c>
    </row>
    <row r="11" spans="1:11" x14ac:dyDescent="0.3">
      <c r="A11" s="12"/>
      <c r="B11" s="12"/>
      <c r="C11" s="12"/>
      <c r="D11" s="13"/>
      <c r="E11" s="14"/>
      <c r="F11" s="15"/>
      <c r="G11" s="13"/>
      <c r="H11" s="10" t="str">
        <f t="shared" si="0"/>
        <v/>
      </c>
      <c r="I11" s="10" t="str">
        <f>IF(A11="","",MAX(N(D11),_xlfn.MAXIFS(Lançamentos!$F$4:$F$1003,Lançamentos!$B$4:$B$1003,A11)))</f>
        <v/>
      </c>
      <c r="J11" s="10" t="str">
        <f t="shared" si="1"/>
        <v/>
      </c>
      <c r="K11" s="11" t="str">
        <f t="shared" si="2"/>
        <v/>
      </c>
    </row>
    <row r="12" spans="1:11" x14ac:dyDescent="0.3">
      <c r="A12" s="12"/>
      <c r="B12" s="12"/>
      <c r="C12" s="12"/>
      <c r="D12" s="13"/>
      <c r="E12" s="14"/>
      <c r="F12" s="15"/>
      <c r="G12" s="13"/>
      <c r="H12" s="10" t="str">
        <f t="shared" si="0"/>
        <v/>
      </c>
      <c r="I12" s="10" t="str">
        <f>IF(A12="","",MAX(N(D12),_xlfn.MAXIFS(Lançamentos!$F$4:$F$1003,Lançamentos!$B$4:$B$1003,A12)))</f>
        <v/>
      </c>
      <c r="J12" s="10" t="str">
        <f t="shared" si="1"/>
        <v/>
      </c>
      <c r="K12" s="11" t="str">
        <f t="shared" si="2"/>
        <v/>
      </c>
    </row>
    <row r="13" spans="1:11" x14ac:dyDescent="0.3">
      <c r="A13" s="12"/>
      <c r="B13" s="12"/>
      <c r="C13" s="12"/>
      <c r="D13" s="13"/>
      <c r="E13" s="14"/>
      <c r="F13" s="15"/>
      <c r="G13" s="13"/>
      <c r="H13" s="10" t="str">
        <f t="shared" si="0"/>
        <v/>
      </c>
      <c r="I13" s="10" t="str">
        <f>IF(A13="","",MAX(N(D13),_xlfn.MAXIFS(Lançamentos!$F$4:$F$1003,Lançamentos!$B$4:$B$1003,A13)))</f>
        <v/>
      </c>
      <c r="J13" s="10" t="str">
        <f t="shared" si="1"/>
        <v/>
      </c>
      <c r="K13" s="11" t="str">
        <f t="shared" si="2"/>
        <v/>
      </c>
    </row>
    <row r="14" spans="1:11" x14ac:dyDescent="0.3">
      <c r="A14" s="12"/>
      <c r="B14" s="12"/>
      <c r="C14" s="12"/>
      <c r="D14" s="13"/>
      <c r="E14" s="14"/>
      <c r="F14" s="15"/>
      <c r="G14" s="13"/>
      <c r="H14" s="10" t="str">
        <f t="shared" si="0"/>
        <v/>
      </c>
      <c r="I14" s="10" t="str">
        <f>IF(A14="","",MAX(N(D14),_xlfn.MAXIFS(Lançamentos!$F$4:$F$1003,Lançamentos!$B$4:$B$1003,A14)))</f>
        <v/>
      </c>
      <c r="J14" s="10" t="str">
        <f t="shared" si="1"/>
        <v/>
      </c>
      <c r="K14" s="11" t="str">
        <f t="shared" si="2"/>
        <v/>
      </c>
    </row>
    <row r="15" spans="1:11" x14ac:dyDescent="0.3">
      <c r="A15" s="12"/>
      <c r="B15" s="12"/>
      <c r="C15" s="12"/>
      <c r="D15" s="13"/>
      <c r="E15" s="14"/>
      <c r="F15" s="15"/>
      <c r="G15" s="13"/>
      <c r="H15" s="10" t="str">
        <f t="shared" si="0"/>
        <v/>
      </c>
      <c r="I15" s="10" t="str">
        <f>IF(A15="","",MAX(N(D15),_xlfn.MAXIFS(Lançamentos!$F$4:$F$1003,Lançamentos!$B$4:$B$1003,A15)))</f>
        <v/>
      </c>
      <c r="J15" s="10" t="str">
        <f t="shared" si="1"/>
        <v/>
      </c>
      <c r="K15" s="11" t="str">
        <f t="shared" si="2"/>
        <v/>
      </c>
    </row>
    <row r="16" spans="1:11" x14ac:dyDescent="0.3">
      <c r="A16" s="12"/>
      <c r="B16" s="12"/>
      <c r="C16" s="12"/>
      <c r="D16" s="13"/>
      <c r="E16" s="14"/>
      <c r="F16" s="15"/>
      <c r="G16" s="13"/>
      <c r="H16" s="10" t="str">
        <f t="shared" si="0"/>
        <v/>
      </c>
      <c r="I16" s="10" t="str">
        <f>IF(A16="","",MAX(N(D16),_xlfn.MAXIFS(Lançamentos!$F$4:$F$1003,Lançamentos!$B$4:$B$1003,A16)))</f>
        <v/>
      </c>
      <c r="J16" s="10" t="str">
        <f t="shared" si="1"/>
        <v/>
      </c>
      <c r="K16" s="11" t="str">
        <f t="shared" si="2"/>
        <v/>
      </c>
    </row>
    <row r="17" spans="1:11" x14ac:dyDescent="0.3">
      <c r="A17" s="12"/>
      <c r="B17" s="12"/>
      <c r="C17" s="12"/>
      <c r="D17" s="13"/>
      <c r="E17" s="14"/>
      <c r="F17" s="15"/>
      <c r="G17" s="13"/>
      <c r="H17" s="10" t="str">
        <f t="shared" si="0"/>
        <v/>
      </c>
      <c r="I17" s="10" t="str">
        <f>IF(A17="","",MAX(N(D17),_xlfn.MAXIFS(Lançamentos!$F$4:$F$1003,Lançamentos!$B$4:$B$1003,A17)))</f>
        <v/>
      </c>
      <c r="J17" s="10" t="str">
        <f t="shared" si="1"/>
        <v/>
      </c>
      <c r="K17" s="11" t="str">
        <f t="shared" si="2"/>
        <v/>
      </c>
    </row>
    <row r="18" spans="1:11" x14ac:dyDescent="0.3">
      <c r="A18" s="12"/>
      <c r="B18" s="12"/>
      <c r="C18" s="12"/>
      <c r="D18" s="13"/>
      <c r="E18" s="14"/>
      <c r="F18" s="15"/>
      <c r="G18" s="13"/>
      <c r="H18" s="10" t="str">
        <f t="shared" si="0"/>
        <v/>
      </c>
      <c r="I18" s="10" t="str">
        <f>IF(A18="","",MAX(N(D18),_xlfn.MAXIFS(Lançamentos!$F$4:$F$1003,Lançamentos!$B$4:$B$1003,A18)))</f>
        <v/>
      </c>
      <c r="J18" s="10" t="str">
        <f t="shared" si="1"/>
        <v/>
      </c>
      <c r="K18" s="11" t="str">
        <f t="shared" si="2"/>
        <v/>
      </c>
    </row>
    <row r="19" spans="1:11" x14ac:dyDescent="0.3">
      <c r="A19" s="12"/>
      <c r="B19" s="12"/>
      <c r="C19" s="12"/>
      <c r="D19" s="13"/>
      <c r="E19" s="14"/>
      <c r="F19" s="15"/>
      <c r="G19" s="13"/>
      <c r="H19" s="10" t="str">
        <f t="shared" si="0"/>
        <v/>
      </c>
      <c r="I19" s="10" t="str">
        <f>IF(A19="","",MAX(N(D19),_xlfn.MAXIFS(Lançamentos!$F$4:$F$1003,Lançamentos!$B$4:$B$1003,A19)))</f>
        <v/>
      </c>
      <c r="J19" s="10" t="str">
        <f t="shared" si="1"/>
        <v/>
      </c>
      <c r="K19" s="11" t="str">
        <f t="shared" si="2"/>
        <v/>
      </c>
    </row>
    <row r="20" spans="1:11" x14ac:dyDescent="0.3">
      <c r="A20" s="12"/>
      <c r="B20" s="12"/>
      <c r="C20" s="12"/>
      <c r="D20" s="13"/>
      <c r="E20" s="14"/>
      <c r="F20" s="15"/>
      <c r="G20" s="13"/>
      <c r="H20" s="10" t="str">
        <f t="shared" si="0"/>
        <v/>
      </c>
      <c r="I20" s="10" t="str">
        <f>IF(A20="","",MAX(N(D20),_xlfn.MAXIFS(Lançamentos!$F$4:$F$1003,Lançamentos!$B$4:$B$1003,A20)))</f>
        <v/>
      </c>
      <c r="J20" s="10" t="str">
        <f t="shared" si="1"/>
        <v/>
      </c>
      <c r="K20" s="11" t="str">
        <f t="shared" si="2"/>
        <v/>
      </c>
    </row>
    <row r="21" spans="1:11" x14ac:dyDescent="0.3">
      <c r="A21" s="12"/>
      <c r="B21" s="12"/>
      <c r="C21" s="12"/>
      <c r="D21" s="13"/>
      <c r="E21" s="14"/>
      <c r="F21" s="15"/>
      <c r="G21" s="13"/>
      <c r="H21" s="10" t="str">
        <f t="shared" si="0"/>
        <v/>
      </c>
      <c r="I21" s="10" t="str">
        <f>IF(A21="","",MAX(N(D21),_xlfn.MAXIFS(Lançamentos!$F$4:$F$1003,Lançamentos!$B$4:$B$1003,A21)))</f>
        <v/>
      </c>
      <c r="J21" s="10" t="str">
        <f t="shared" si="1"/>
        <v/>
      </c>
      <c r="K21" s="11" t="str">
        <f t="shared" si="2"/>
        <v/>
      </c>
    </row>
    <row r="22" spans="1:11" x14ac:dyDescent="0.3">
      <c r="A22" s="12"/>
      <c r="B22" s="12"/>
      <c r="C22" s="12"/>
      <c r="D22" s="13"/>
      <c r="E22" s="14"/>
      <c r="F22" s="15"/>
      <c r="G22" s="13"/>
      <c r="H22" s="10" t="str">
        <f t="shared" si="0"/>
        <v/>
      </c>
      <c r="I22" s="10" t="str">
        <f>IF(A22="","",MAX(N(D22),_xlfn.MAXIFS(Lançamentos!$F$4:$F$1003,Lançamentos!$B$4:$B$1003,A22)))</f>
        <v/>
      </c>
      <c r="J22" s="10" t="str">
        <f t="shared" si="1"/>
        <v/>
      </c>
      <c r="K22" s="11" t="str">
        <f t="shared" si="2"/>
        <v/>
      </c>
    </row>
    <row r="23" spans="1:11" x14ac:dyDescent="0.3">
      <c r="A23" s="12"/>
      <c r="B23" s="12"/>
      <c r="C23" s="12"/>
      <c r="D23" s="13"/>
      <c r="E23" s="14"/>
      <c r="F23" s="15"/>
      <c r="G23" s="13"/>
      <c r="H23" s="10" t="str">
        <f t="shared" si="0"/>
        <v/>
      </c>
      <c r="I23" s="10" t="str">
        <f>IF(A23="","",MAX(N(D23),_xlfn.MAXIFS(Lançamentos!$F$4:$F$1003,Lançamentos!$B$4:$B$1003,A23)))</f>
        <v/>
      </c>
      <c r="J23" s="10" t="str">
        <f t="shared" si="1"/>
        <v/>
      </c>
      <c r="K23" s="11" t="str">
        <f t="shared" si="2"/>
        <v/>
      </c>
    </row>
    <row r="24" spans="1:11" x14ac:dyDescent="0.3">
      <c r="A24" s="12"/>
      <c r="B24" s="12"/>
      <c r="C24" s="12"/>
      <c r="D24" s="13"/>
      <c r="E24" s="14"/>
      <c r="F24" s="15"/>
      <c r="G24" s="13"/>
      <c r="H24" s="10" t="str">
        <f t="shared" si="0"/>
        <v/>
      </c>
      <c r="I24" s="10" t="str">
        <f>IF(A24="","",MAX(N(D24),_xlfn.MAXIFS(Lançamentos!$F$4:$F$1003,Lançamentos!$B$4:$B$1003,A24)))</f>
        <v/>
      </c>
      <c r="J24" s="10" t="str">
        <f t="shared" si="1"/>
        <v/>
      </c>
      <c r="K24" s="11" t="str">
        <f t="shared" si="2"/>
        <v/>
      </c>
    </row>
    <row r="25" spans="1:11" x14ac:dyDescent="0.3">
      <c r="A25" s="12"/>
      <c r="B25" s="12"/>
      <c r="C25" s="12"/>
      <c r="D25" s="13"/>
      <c r="E25" s="14"/>
      <c r="F25" s="15"/>
      <c r="G25" s="13"/>
      <c r="H25" s="10" t="str">
        <f t="shared" si="0"/>
        <v/>
      </c>
      <c r="I25" s="10" t="str">
        <f>IF(A25="","",MAX(N(D25),_xlfn.MAXIFS(Lançamentos!$F$4:$F$1003,Lançamentos!$B$4:$B$1003,A25)))</f>
        <v/>
      </c>
      <c r="J25" s="10" t="str">
        <f t="shared" si="1"/>
        <v/>
      </c>
      <c r="K25" s="11" t="str">
        <f t="shared" si="2"/>
        <v/>
      </c>
    </row>
    <row r="26" spans="1:11" x14ac:dyDescent="0.3">
      <c r="A26" s="12"/>
      <c r="B26" s="12"/>
      <c r="C26" s="12"/>
      <c r="D26" s="13"/>
      <c r="E26" s="14"/>
      <c r="F26" s="15"/>
      <c r="G26" s="13"/>
      <c r="H26" s="10" t="str">
        <f t="shared" si="0"/>
        <v/>
      </c>
      <c r="I26" s="10" t="str">
        <f>IF(A26="","",MAX(N(D26),_xlfn.MAXIFS(Lançamentos!$F$4:$F$1003,Lançamentos!$B$4:$B$1003,A26)))</f>
        <v/>
      </c>
      <c r="J26" s="10" t="str">
        <f t="shared" si="1"/>
        <v/>
      </c>
      <c r="K26" s="11" t="str">
        <f t="shared" si="2"/>
        <v/>
      </c>
    </row>
    <row r="27" spans="1:11" x14ac:dyDescent="0.3">
      <c r="A27" s="12"/>
      <c r="B27" s="12"/>
      <c r="C27" s="12"/>
      <c r="D27" s="13"/>
      <c r="E27" s="14"/>
      <c r="F27" s="15"/>
      <c r="G27" s="13"/>
      <c r="H27" s="10" t="str">
        <f t="shared" si="0"/>
        <v/>
      </c>
      <c r="I27" s="10" t="str">
        <f>IF(A27="","",MAX(N(D27),_xlfn.MAXIFS(Lançamentos!$F$4:$F$1003,Lançamentos!$B$4:$B$1003,A27)))</f>
        <v/>
      </c>
      <c r="J27" s="10" t="str">
        <f t="shared" si="1"/>
        <v/>
      </c>
      <c r="K27" s="11" t="str">
        <f t="shared" si="2"/>
        <v/>
      </c>
    </row>
    <row r="28" spans="1:11" x14ac:dyDescent="0.3">
      <c r="A28" s="12"/>
      <c r="B28" s="12"/>
      <c r="C28" s="12"/>
      <c r="D28" s="13"/>
      <c r="E28" s="14"/>
      <c r="F28" s="15"/>
      <c r="G28" s="13"/>
      <c r="H28" s="10" t="str">
        <f t="shared" si="0"/>
        <v/>
      </c>
      <c r="I28" s="10" t="str">
        <f>IF(A28="","",MAX(N(D28),_xlfn.MAXIFS(Lançamentos!$F$4:$F$1003,Lançamentos!$B$4:$B$1003,A28)))</f>
        <v/>
      </c>
      <c r="J28" s="10" t="str">
        <f t="shared" si="1"/>
        <v/>
      </c>
      <c r="K28" s="11" t="str">
        <f t="shared" si="2"/>
        <v/>
      </c>
    </row>
    <row r="29" spans="1:11" x14ac:dyDescent="0.3">
      <c r="A29" s="12"/>
      <c r="B29" s="12"/>
      <c r="C29" s="12"/>
      <c r="D29" s="13"/>
      <c r="E29" s="14"/>
      <c r="F29" s="15"/>
      <c r="G29" s="13"/>
      <c r="H29" s="10" t="str">
        <f t="shared" si="0"/>
        <v/>
      </c>
      <c r="I29" s="10" t="str">
        <f>IF(A29="","",MAX(N(D29),_xlfn.MAXIFS(Lançamentos!$F$4:$F$1003,Lançamentos!$B$4:$B$1003,A29)))</f>
        <v/>
      </c>
      <c r="J29" s="10" t="str">
        <f t="shared" si="1"/>
        <v/>
      </c>
      <c r="K29" s="11" t="str">
        <f t="shared" si="2"/>
        <v/>
      </c>
    </row>
    <row r="30" spans="1:11" x14ac:dyDescent="0.3">
      <c r="A30" s="12"/>
      <c r="B30" s="12"/>
      <c r="C30" s="12"/>
      <c r="D30" s="13"/>
      <c r="E30" s="14"/>
      <c r="F30" s="15"/>
      <c r="G30" s="13"/>
      <c r="H30" s="10" t="str">
        <f t="shared" si="0"/>
        <v/>
      </c>
      <c r="I30" s="10" t="str">
        <f>IF(A30="","",MAX(N(D30),_xlfn.MAXIFS(Lançamentos!$F$4:$F$1003,Lançamentos!$B$4:$B$1003,A30)))</f>
        <v/>
      </c>
      <c r="J30" s="10" t="str">
        <f t="shared" si="1"/>
        <v/>
      </c>
      <c r="K30" s="11" t="str">
        <f t="shared" si="2"/>
        <v/>
      </c>
    </row>
    <row r="31" spans="1:11" x14ac:dyDescent="0.3">
      <c r="A31" s="12"/>
      <c r="B31" s="12"/>
      <c r="C31" s="12"/>
      <c r="D31" s="13"/>
      <c r="E31" s="14"/>
      <c r="F31" s="15"/>
      <c r="G31" s="13"/>
      <c r="H31" s="10" t="str">
        <f t="shared" si="0"/>
        <v/>
      </c>
      <c r="I31" s="10" t="str">
        <f>IF(A31="","",MAX(N(D31),_xlfn.MAXIFS(Lançamentos!$F$4:$F$1003,Lançamentos!$B$4:$B$1003,A31)))</f>
        <v/>
      </c>
      <c r="J31" s="10" t="str">
        <f t="shared" si="1"/>
        <v/>
      </c>
      <c r="K31" s="11" t="str">
        <f t="shared" si="2"/>
        <v/>
      </c>
    </row>
    <row r="32" spans="1:11" x14ac:dyDescent="0.3">
      <c r="A32" s="12"/>
      <c r="B32" s="12"/>
      <c r="C32" s="12"/>
      <c r="D32" s="13"/>
      <c r="E32" s="14"/>
      <c r="F32" s="15"/>
      <c r="G32" s="13"/>
      <c r="H32" s="10" t="str">
        <f t="shared" si="0"/>
        <v/>
      </c>
      <c r="I32" s="10" t="str">
        <f>IF(A32="","",MAX(N(D32),_xlfn.MAXIFS(Lançamentos!$F$4:$F$1003,Lançamentos!$B$4:$B$1003,A32)))</f>
        <v/>
      </c>
      <c r="J32" s="10" t="str">
        <f t="shared" si="1"/>
        <v/>
      </c>
      <c r="K32" s="11" t="str">
        <f t="shared" si="2"/>
        <v/>
      </c>
    </row>
    <row r="33" spans="1:11" x14ac:dyDescent="0.3">
      <c r="A33" s="12"/>
      <c r="B33" s="12"/>
      <c r="C33" s="12"/>
      <c r="D33" s="13"/>
      <c r="E33" s="14"/>
      <c r="F33" s="15"/>
      <c r="G33" s="13"/>
      <c r="H33" s="10" t="str">
        <f t="shared" si="0"/>
        <v/>
      </c>
      <c r="I33" s="10" t="str">
        <f>IF(A33="","",MAX(N(D33),_xlfn.MAXIFS(Lançamentos!$F$4:$F$1003,Lançamentos!$B$4:$B$1003,A33)))</f>
        <v/>
      </c>
      <c r="J33" s="10" t="str">
        <f t="shared" si="1"/>
        <v/>
      </c>
      <c r="K33" s="11" t="str">
        <f t="shared" si="2"/>
        <v/>
      </c>
    </row>
    <row r="34" spans="1:11" x14ac:dyDescent="0.3">
      <c r="A34" s="12"/>
      <c r="B34" s="12"/>
      <c r="C34" s="12"/>
      <c r="D34" s="13"/>
      <c r="E34" s="14"/>
      <c r="F34" s="15"/>
      <c r="G34" s="13"/>
      <c r="H34" s="10" t="str">
        <f t="shared" si="0"/>
        <v/>
      </c>
      <c r="I34" s="10" t="str">
        <f>IF(A34="","",MAX(N(D34),_xlfn.MAXIFS(Lançamentos!$F$4:$F$1003,Lançamentos!$B$4:$B$1003,A34)))</f>
        <v/>
      </c>
      <c r="J34" s="10" t="str">
        <f t="shared" si="1"/>
        <v/>
      </c>
      <c r="K34" s="11" t="str">
        <f t="shared" si="2"/>
        <v/>
      </c>
    </row>
    <row r="35" spans="1:11" x14ac:dyDescent="0.3">
      <c r="A35" s="12"/>
      <c r="B35" s="12"/>
      <c r="C35" s="12"/>
      <c r="D35" s="13"/>
      <c r="E35" s="14"/>
      <c r="F35" s="15"/>
      <c r="G35" s="13"/>
      <c r="H35" s="10" t="str">
        <f t="shared" si="0"/>
        <v/>
      </c>
      <c r="I35" s="10" t="str">
        <f>IF(A35="","",MAX(N(D35),_xlfn.MAXIFS(Lançamentos!$F$4:$F$1003,Lançamentos!$B$4:$B$1003,A35)))</f>
        <v/>
      </c>
      <c r="J35" s="10" t="str">
        <f t="shared" si="1"/>
        <v/>
      </c>
      <c r="K35" s="11" t="str">
        <f t="shared" si="2"/>
        <v/>
      </c>
    </row>
    <row r="36" spans="1:11" x14ac:dyDescent="0.3">
      <c r="A36" s="12"/>
      <c r="B36" s="12"/>
      <c r="C36" s="12"/>
      <c r="D36" s="13"/>
      <c r="E36" s="14"/>
      <c r="F36" s="15"/>
      <c r="G36" s="13"/>
      <c r="H36" s="10" t="str">
        <f t="shared" ref="H36:H67" si="3">IF(AND(A36&lt;&gt;"",F36&gt;0,G36&lt;&gt;""),G36+F36,"")</f>
        <v/>
      </c>
      <c r="I36" s="10" t="str">
        <f>IF(A36="","",MAX(N(D36),_xlfn.MAXIFS(Lançamentos!$F$4:$F$1003,Lançamentos!$B$4:$B$1003,A36)))</f>
        <v/>
      </c>
      <c r="J36" s="10" t="str">
        <f t="shared" ref="J36:J67" si="4">IF(OR(H36="",I36=""),"",ROUND(H36-I36,1))</f>
        <v/>
      </c>
      <c r="K36" s="11" t="str">
        <f t="shared" ref="K36:K67" si="5">IF(J36="","",IF(J36&lt;=0,"Vencida",IF(J36&lt;=50,"Perto","Ok")))</f>
        <v/>
      </c>
    </row>
    <row r="37" spans="1:11" x14ac:dyDescent="0.3">
      <c r="A37" s="12"/>
      <c r="B37" s="12"/>
      <c r="C37" s="12"/>
      <c r="D37" s="13"/>
      <c r="E37" s="14"/>
      <c r="F37" s="15"/>
      <c r="G37" s="13"/>
      <c r="H37" s="10" t="str">
        <f t="shared" si="3"/>
        <v/>
      </c>
      <c r="I37" s="10" t="str">
        <f>IF(A37="","",MAX(N(D37),_xlfn.MAXIFS(Lançamentos!$F$4:$F$1003,Lançamentos!$B$4:$B$1003,A37)))</f>
        <v/>
      </c>
      <c r="J37" s="10" t="str">
        <f t="shared" si="4"/>
        <v/>
      </c>
      <c r="K37" s="11" t="str">
        <f t="shared" si="5"/>
        <v/>
      </c>
    </row>
    <row r="38" spans="1:11" x14ac:dyDescent="0.3">
      <c r="A38" s="12"/>
      <c r="B38" s="12"/>
      <c r="C38" s="12"/>
      <c r="D38" s="13"/>
      <c r="E38" s="14"/>
      <c r="F38" s="15"/>
      <c r="G38" s="13"/>
      <c r="H38" s="10" t="str">
        <f t="shared" si="3"/>
        <v/>
      </c>
      <c r="I38" s="10" t="str">
        <f>IF(A38="","",MAX(N(D38),_xlfn.MAXIFS(Lançamentos!$F$4:$F$1003,Lançamentos!$B$4:$B$1003,A38)))</f>
        <v/>
      </c>
      <c r="J38" s="10" t="str">
        <f t="shared" si="4"/>
        <v/>
      </c>
      <c r="K38" s="11" t="str">
        <f t="shared" si="5"/>
        <v/>
      </c>
    </row>
    <row r="39" spans="1:11" x14ac:dyDescent="0.3">
      <c r="A39" s="12"/>
      <c r="B39" s="12"/>
      <c r="C39" s="12"/>
      <c r="D39" s="13"/>
      <c r="E39" s="14"/>
      <c r="F39" s="15"/>
      <c r="G39" s="13"/>
      <c r="H39" s="10" t="str">
        <f t="shared" si="3"/>
        <v/>
      </c>
      <c r="I39" s="10" t="str">
        <f>IF(A39="","",MAX(N(D39),_xlfn.MAXIFS(Lançamentos!$F$4:$F$1003,Lançamentos!$B$4:$B$1003,A39)))</f>
        <v/>
      </c>
      <c r="J39" s="10" t="str">
        <f t="shared" si="4"/>
        <v/>
      </c>
      <c r="K39" s="11" t="str">
        <f t="shared" si="5"/>
        <v/>
      </c>
    </row>
    <row r="40" spans="1:11" x14ac:dyDescent="0.3">
      <c r="A40" s="12"/>
      <c r="B40" s="12"/>
      <c r="C40" s="12"/>
      <c r="D40" s="13"/>
      <c r="E40" s="14"/>
      <c r="F40" s="15"/>
      <c r="G40" s="13"/>
      <c r="H40" s="10" t="str">
        <f t="shared" si="3"/>
        <v/>
      </c>
      <c r="I40" s="10" t="str">
        <f>IF(A40="","",MAX(N(D40),_xlfn.MAXIFS(Lançamentos!$F$4:$F$1003,Lançamentos!$B$4:$B$1003,A40)))</f>
        <v/>
      </c>
      <c r="J40" s="10" t="str">
        <f t="shared" si="4"/>
        <v/>
      </c>
      <c r="K40" s="11" t="str">
        <f t="shared" si="5"/>
        <v/>
      </c>
    </row>
    <row r="41" spans="1:11" x14ac:dyDescent="0.3">
      <c r="A41" s="12"/>
      <c r="B41" s="12"/>
      <c r="C41" s="12"/>
      <c r="D41" s="13"/>
      <c r="E41" s="14"/>
      <c r="F41" s="15"/>
      <c r="G41" s="13"/>
      <c r="H41" s="10" t="str">
        <f t="shared" si="3"/>
        <v/>
      </c>
      <c r="I41" s="10" t="str">
        <f>IF(A41="","",MAX(N(D41),_xlfn.MAXIFS(Lançamentos!$F$4:$F$1003,Lançamentos!$B$4:$B$1003,A41)))</f>
        <v/>
      </c>
      <c r="J41" s="10" t="str">
        <f t="shared" si="4"/>
        <v/>
      </c>
      <c r="K41" s="11" t="str">
        <f t="shared" si="5"/>
        <v/>
      </c>
    </row>
    <row r="42" spans="1:11" x14ac:dyDescent="0.3">
      <c r="A42" s="12"/>
      <c r="B42" s="12"/>
      <c r="C42" s="12"/>
      <c r="D42" s="13"/>
      <c r="E42" s="14"/>
      <c r="F42" s="15"/>
      <c r="G42" s="13"/>
      <c r="H42" s="10" t="str">
        <f t="shared" si="3"/>
        <v/>
      </c>
      <c r="I42" s="10" t="str">
        <f>IF(A42="","",MAX(N(D42),_xlfn.MAXIFS(Lançamentos!$F$4:$F$1003,Lançamentos!$B$4:$B$1003,A42)))</f>
        <v/>
      </c>
      <c r="J42" s="10" t="str">
        <f t="shared" si="4"/>
        <v/>
      </c>
      <c r="K42" s="11" t="str">
        <f t="shared" si="5"/>
        <v/>
      </c>
    </row>
    <row r="43" spans="1:11" x14ac:dyDescent="0.3">
      <c r="A43" s="12"/>
      <c r="B43" s="12"/>
      <c r="C43" s="12"/>
      <c r="D43" s="13"/>
      <c r="E43" s="14"/>
      <c r="F43" s="15"/>
      <c r="G43" s="13"/>
      <c r="H43" s="10" t="str">
        <f t="shared" si="3"/>
        <v/>
      </c>
      <c r="I43" s="10" t="str">
        <f>IF(A43="","",MAX(N(D43),_xlfn.MAXIFS(Lançamentos!$F$4:$F$1003,Lançamentos!$B$4:$B$1003,A43)))</f>
        <v/>
      </c>
      <c r="J43" s="10" t="str">
        <f t="shared" si="4"/>
        <v/>
      </c>
      <c r="K43" s="11" t="str">
        <f t="shared" si="5"/>
        <v/>
      </c>
    </row>
    <row r="44" spans="1:11" x14ac:dyDescent="0.3">
      <c r="A44" s="12"/>
      <c r="B44" s="12"/>
      <c r="C44" s="12"/>
      <c r="D44" s="13"/>
      <c r="E44" s="14"/>
      <c r="F44" s="15"/>
      <c r="G44" s="13"/>
      <c r="H44" s="10" t="str">
        <f t="shared" si="3"/>
        <v/>
      </c>
      <c r="I44" s="10" t="str">
        <f>IF(A44="","",MAX(N(D44),_xlfn.MAXIFS(Lançamentos!$F$4:$F$1003,Lançamentos!$B$4:$B$1003,A44)))</f>
        <v/>
      </c>
      <c r="J44" s="10" t="str">
        <f t="shared" si="4"/>
        <v/>
      </c>
      <c r="K44" s="11" t="str">
        <f t="shared" si="5"/>
        <v/>
      </c>
    </row>
    <row r="45" spans="1:11" x14ac:dyDescent="0.3">
      <c r="A45" s="12"/>
      <c r="B45" s="12"/>
      <c r="C45" s="12"/>
      <c r="D45" s="13"/>
      <c r="E45" s="14"/>
      <c r="F45" s="15"/>
      <c r="G45" s="13"/>
      <c r="H45" s="10" t="str">
        <f t="shared" si="3"/>
        <v/>
      </c>
      <c r="I45" s="10" t="str">
        <f>IF(A45="","",MAX(N(D45),_xlfn.MAXIFS(Lançamentos!$F$4:$F$1003,Lançamentos!$B$4:$B$1003,A45)))</f>
        <v/>
      </c>
      <c r="J45" s="10" t="str">
        <f t="shared" si="4"/>
        <v/>
      </c>
      <c r="K45" s="11" t="str">
        <f t="shared" si="5"/>
        <v/>
      </c>
    </row>
    <row r="46" spans="1:11" x14ac:dyDescent="0.3">
      <c r="A46" s="12"/>
      <c r="B46" s="12"/>
      <c r="C46" s="12"/>
      <c r="D46" s="13"/>
      <c r="E46" s="14"/>
      <c r="F46" s="15"/>
      <c r="G46" s="13"/>
      <c r="H46" s="10" t="str">
        <f t="shared" si="3"/>
        <v/>
      </c>
      <c r="I46" s="10" t="str">
        <f>IF(A46="","",MAX(N(D46),_xlfn.MAXIFS(Lançamentos!$F$4:$F$1003,Lançamentos!$B$4:$B$1003,A46)))</f>
        <v/>
      </c>
      <c r="J46" s="10" t="str">
        <f t="shared" si="4"/>
        <v/>
      </c>
      <c r="K46" s="11" t="str">
        <f t="shared" si="5"/>
        <v/>
      </c>
    </row>
    <row r="47" spans="1:11" x14ac:dyDescent="0.3">
      <c r="A47" s="12"/>
      <c r="B47" s="12"/>
      <c r="C47" s="12"/>
      <c r="D47" s="13"/>
      <c r="E47" s="14"/>
      <c r="F47" s="15"/>
      <c r="G47" s="13"/>
      <c r="H47" s="10" t="str">
        <f t="shared" si="3"/>
        <v/>
      </c>
      <c r="I47" s="10" t="str">
        <f>IF(A47="","",MAX(N(D47),_xlfn.MAXIFS(Lançamentos!$F$4:$F$1003,Lançamentos!$B$4:$B$1003,A47)))</f>
        <v/>
      </c>
      <c r="J47" s="10" t="str">
        <f t="shared" si="4"/>
        <v/>
      </c>
      <c r="K47" s="11" t="str">
        <f t="shared" si="5"/>
        <v/>
      </c>
    </row>
    <row r="48" spans="1:11" x14ac:dyDescent="0.3">
      <c r="A48" s="12"/>
      <c r="B48" s="12"/>
      <c r="C48" s="12"/>
      <c r="D48" s="13"/>
      <c r="E48" s="14"/>
      <c r="F48" s="15"/>
      <c r="G48" s="13"/>
      <c r="H48" s="10" t="str">
        <f t="shared" si="3"/>
        <v/>
      </c>
      <c r="I48" s="10" t="str">
        <f>IF(A48="","",MAX(N(D48),_xlfn.MAXIFS(Lançamentos!$F$4:$F$1003,Lançamentos!$B$4:$B$1003,A48)))</f>
        <v/>
      </c>
      <c r="J48" s="10" t="str">
        <f t="shared" si="4"/>
        <v/>
      </c>
      <c r="K48" s="11" t="str">
        <f t="shared" si="5"/>
        <v/>
      </c>
    </row>
    <row r="49" spans="1:11" x14ac:dyDescent="0.3">
      <c r="A49" s="12"/>
      <c r="B49" s="12"/>
      <c r="C49" s="12"/>
      <c r="D49" s="13"/>
      <c r="E49" s="14"/>
      <c r="F49" s="15"/>
      <c r="G49" s="13"/>
      <c r="H49" s="10" t="str">
        <f t="shared" si="3"/>
        <v/>
      </c>
      <c r="I49" s="10" t="str">
        <f>IF(A49="","",MAX(N(D49),_xlfn.MAXIFS(Lançamentos!$F$4:$F$1003,Lançamentos!$B$4:$B$1003,A49)))</f>
        <v/>
      </c>
      <c r="J49" s="10" t="str">
        <f t="shared" si="4"/>
        <v/>
      </c>
      <c r="K49" s="11" t="str">
        <f t="shared" si="5"/>
        <v/>
      </c>
    </row>
    <row r="50" spans="1:11" x14ac:dyDescent="0.3">
      <c r="A50" s="12"/>
      <c r="B50" s="12"/>
      <c r="C50" s="12"/>
      <c r="D50" s="13"/>
      <c r="E50" s="14"/>
      <c r="F50" s="15"/>
      <c r="G50" s="13"/>
      <c r="H50" s="10" t="str">
        <f t="shared" si="3"/>
        <v/>
      </c>
      <c r="I50" s="10" t="str">
        <f>IF(A50="","",MAX(N(D50),_xlfn.MAXIFS(Lançamentos!$F$4:$F$1003,Lançamentos!$B$4:$B$1003,A50)))</f>
        <v/>
      </c>
      <c r="J50" s="10" t="str">
        <f t="shared" si="4"/>
        <v/>
      </c>
      <c r="K50" s="11" t="str">
        <f t="shared" si="5"/>
        <v/>
      </c>
    </row>
    <row r="51" spans="1:11" x14ac:dyDescent="0.3">
      <c r="A51" s="12"/>
      <c r="B51" s="12"/>
      <c r="C51" s="12"/>
      <c r="D51" s="13"/>
      <c r="E51" s="14"/>
      <c r="F51" s="15"/>
      <c r="G51" s="13"/>
      <c r="H51" s="10" t="str">
        <f t="shared" si="3"/>
        <v/>
      </c>
      <c r="I51" s="10" t="str">
        <f>IF(A51="","",MAX(N(D51),_xlfn.MAXIFS(Lançamentos!$F$4:$F$1003,Lançamentos!$B$4:$B$1003,A51)))</f>
        <v/>
      </c>
      <c r="J51" s="10" t="str">
        <f t="shared" si="4"/>
        <v/>
      </c>
      <c r="K51" s="11" t="str">
        <f t="shared" si="5"/>
        <v/>
      </c>
    </row>
    <row r="52" spans="1:11" x14ac:dyDescent="0.3">
      <c r="A52" s="12"/>
      <c r="B52" s="12"/>
      <c r="C52" s="12"/>
      <c r="D52" s="13"/>
      <c r="E52" s="14"/>
      <c r="F52" s="15"/>
      <c r="G52" s="13"/>
      <c r="H52" s="10" t="str">
        <f t="shared" si="3"/>
        <v/>
      </c>
      <c r="I52" s="10" t="str">
        <f>IF(A52="","",MAX(N(D52),_xlfn.MAXIFS(Lançamentos!$F$4:$F$1003,Lançamentos!$B$4:$B$1003,A52)))</f>
        <v/>
      </c>
      <c r="J52" s="10" t="str">
        <f t="shared" si="4"/>
        <v/>
      </c>
      <c r="K52" s="11" t="str">
        <f t="shared" si="5"/>
        <v/>
      </c>
    </row>
    <row r="53" spans="1:11" x14ac:dyDescent="0.3">
      <c r="A53" s="12"/>
      <c r="B53" s="12"/>
      <c r="C53" s="12"/>
      <c r="D53" s="13"/>
      <c r="E53" s="14"/>
      <c r="F53" s="15"/>
      <c r="G53" s="13"/>
      <c r="H53" s="10" t="str">
        <f t="shared" si="3"/>
        <v/>
      </c>
      <c r="I53" s="10" t="str">
        <f>IF(A53="","",MAX(N(D53),_xlfn.MAXIFS(Lançamentos!$F$4:$F$1003,Lançamentos!$B$4:$B$1003,A53)))</f>
        <v/>
      </c>
      <c r="J53" s="10" t="str">
        <f t="shared" si="4"/>
        <v/>
      </c>
      <c r="K53" s="11" t="str">
        <f t="shared" si="5"/>
        <v/>
      </c>
    </row>
  </sheetData>
  <mergeCells count="2">
    <mergeCell ref="A2:K2"/>
    <mergeCell ref="A1:K1"/>
  </mergeCells>
  <conditionalFormatting sqref="K4:K53">
    <cfRule type="cellIs" dxfId="5" priority="1" operator="equal">
      <formula>"Vencida"</formula>
    </cfRule>
    <cfRule type="cellIs" dxfId="4" priority="2" operator="equal">
      <formula>"Perto"</formula>
    </cfRule>
    <cfRule type="cellIs" dxfId="3" priority="3" operator="equal">
      <formula>"Ok"</formula>
    </cfRule>
  </conditionalFormatting>
  <dataValidations count="1">
    <dataValidation type="decimal" operator="greaterThanOrEqual" allowBlank="1" showErrorMessage="1" errorTitle="Valor inválido" error="Digite um número (sem letras)." sqref="D4:D53 F4:G53" xr:uid="{00000000-0002-0000-0100-000000000000}">
      <formula1>0</formula1>
    </dataValidation>
  </dataValidations>
  <pageMargins left="0.75" right="0.75" top="1" bottom="1" header="0.5" footer="0.5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003"/>
  <sheetViews>
    <sheetView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12" customWidth="1"/>
    <col min="2" max="2" width="24" customWidth="1"/>
    <col min="3" max="3" width="26" customWidth="1"/>
    <col min="4" max="4" width="16" customWidth="1"/>
    <col min="5" max="6" width="13" customWidth="1"/>
    <col min="7" max="8" width="12" customWidth="1"/>
    <col min="9" max="9" width="13" customWidth="1"/>
    <col min="10" max="10" width="14" customWidth="1"/>
    <col min="11" max="11" width="12" customWidth="1"/>
    <col min="12" max="12" width="30" customWidth="1"/>
  </cols>
  <sheetData>
    <row r="1" spans="1:12" ht="28.05" customHeight="1" x14ac:dyDescent="0.3">
      <c r="A1" s="23" t="s">
        <v>35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x14ac:dyDescent="0.3">
      <c r="A2" s="22" t="s">
        <v>19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31.95" customHeight="1" x14ac:dyDescent="0.3">
      <c r="A3" s="5" t="s">
        <v>36</v>
      </c>
      <c r="B3" s="5" t="s">
        <v>20</v>
      </c>
      <c r="C3" s="5" t="s">
        <v>37</v>
      </c>
      <c r="D3" s="5" t="s">
        <v>38</v>
      </c>
      <c r="E3" s="5" t="s">
        <v>39</v>
      </c>
      <c r="F3" s="5" t="s">
        <v>40</v>
      </c>
      <c r="G3" s="5" t="s">
        <v>41</v>
      </c>
      <c r="H3" s="5" t="s">
        <v>42</v>
      </c>
      <c r="I3" s="5" t="s">
        <v>43</v>
      </c>
      <c r="J3" s="5" t="s">
        <v>44</v>
      </c>
      <c r="K3" s="5" t="s">
        <v>45</v>
      </c>
      <c r="L3" s="5" t="s">
        <v>46</v>
      </c>
    </row>
    <row r="4" spans="1:12" x14ac:dyDescent="0.3">
      <c r="A4" s="8">
        <v>46296</v>
      </c>
      <c r="B4" s="6" t="s">
        <v>31</v>
      </c>
      <c r="C4" s="6" t="s">
        <v>47</v>
      </c>
      <c r="D4" s="6" t="s">
        <v>48</v>
      </c>
      <c r="E4" s="7">
        <v>2410</v>
      </c>
      <c r="F4" s="7">
        <v>2416.5</v>
      </c>
      <c r="G4" s="10">
        <f t="shared" ref="G4:G67" si="0">IF(OR(E4="",F4=""),"",ROUND(F4-E4,1))</f>
        <v>6.5</v>
      </c>
      <c r="H4" s="7">
        <v>6</v>
      </c>
      <c r="I4" s="10">
        <f t="shared" ref="I4:I67" si="1">IF(OR(G4="",H4=""),"",ROUND(G4-H4,1))</f>
        <v>0.5</v>
      </c>
      <c r="J4" s="10">
        <f>IF(B4="","",IF(_xlfn.MAXIFS(F$3:F3,B$3:B3,B4)&gt;0,_xlfn.MAXIFS(F$3:F3,B$3:B3,B4),IFERROR(INDEX(Máquinas!$D$4:$D$53,MATCH(B4,Máquinas!$A$4:$A$53,0)),"")))</f>
        <v>2410</v>
      </c>
      <c r="K4" s="10">
        <f t="shared" ref="K4:K67" si="2">IF(OR(E4="",J4=""),"",ROUND(E4-J4,1))</f>
        <v>0</v>
      </c>
      <c r="L4" s="6"/>
    </row>
    <row r="5" spans="1:12" x14ac:dyDescent="0.3">
      <c r="A5" s="8">
        <v>46297</v>
      </c>
      <c r="B5" s="6" t="s">
        <v>33</v>
      </c>
      <c r="C5" s="6" t="s">
        <v>49</v>
      </c>
      <c r="D5" s="6" t="s">
        <v>50</v>
      </c>
      <c r="E5" s="7">
        <v>5120</v>
      </c>
      <c r="F5" s="7">
        <v>5128</v>
      </c>
      <c r="G5" s="10">
        <f t="shared" si="0"/>
        <v>8</v>
      </c>
      <c r="H5" s="7">
        <v>8</v>
      </c>
      <c r="I5" s="10">
        <f t="shared" si="1"/>
        <v>0</v>
      </c>
      <c r="J5" s="10">
        <f>IF(B5="","",IF(_xlfn.MAXIFS(F$3:F4,B$3:B4,B5)&gt;0,_xlfn.MAXIFS(F$3:F4,B$3:B4,B5),IFERROR(INDEX(Máquinas!$D$4:$D$53,MATCH(B5,Máquinas!$A$4:$A$53,0)),"")))</f>
        <v>5120</v>
      </c>
      <c r="K5" s="10">
        <f t="shared" si="2"/>
        <v>0</v>
      </c>
      <c r="L5" s="6"/>
    </row>
    <row r="6" spans="1:12" x14ac:dyDescent="0.3">
      <c r="A6" s="8">
        <v>46298</v>
      </c>
      <c r="B6" s="6" t="s">
        <v>31</v>
      </c>
      <c r="C6" s="6" t="s">
        <v>47</v>
      </c>
      <c r="D6" s="6" t="s">
        <v>48</v>
      </c>
      <c r="E6" s="7">
        <v>2416.5</v>
      </c>
      <c r="F6" s="7">
        <v>2422</v>
      </c>
      <c r="G6" s="10">
        <f t="shared" si="0"/>
        <v>5.5</v>
      </c>
      <c r="H6" s="7">
        <v>5.5</v>
      </c>
      <c r="I6" s="10">
        <f t="shared" si="1"/>
        <v>0</v>
      </c>
      <c r="J6" s="10">
        <f>IF(B6="","",IF(_xlfn.MAXIFS(F$3:F5,B$3:B5,B6)&gt;0,_xlfn.MAXIFS(F$3:F5,B$3:B5,B6),IFERROR(INDEX(Máquinas!$D$4:$D$53,MATCH(B6,Máquinas!$A$4:$A$53,0)),"")))</f>
        <v>2416.5</v>
      </c>
      <c r="K6" s="10">
        <f t="shared" si="2"/>
        <v>0</v>
      </c>
      <c r="L6" s="6"/>
    </row>
    <row r="7" spans="1:12" x14ac:dyDescent="0.3">
      <c r="A7" s="8">
        <v>46301</v>
      </c>
      <c r="B7" s="6" t="s">
        <v>31</v>
      </c>
      <c r="C7" s="6" t="s">
        <v>51</v>
      </c>
      <c r="D7" s="6" t="s">
        <v>48</v>
      </c>
      <c r="E7" s="7">
        <v>2424</v>
      </c>
      <c r="F7" s="7">
        <v>2427.5</v>
      </c>
      <c r="G7" s="10">
        <f t="shared" si="0"/>
        <v>3.5</v>
      </c>
      <c r="H7" s="7">
        <v>3.5</v>
      </c>
      <c r="I7" s="10">
        <f t="shared" si="1"/>
        <v>0</v>
      </c>
      <c r="J7" s="10">
        <f>IF(B7="","",IF(_xlfn.MAXIFS(F$3:F6,B$3:B6,B7)&gt;0,_xlfn.MAXIFS(F$3:F6,B$3:B6,B7),IFERROR(INDEX(Máquinas!$D$4:$D$53,MATCH(B7,Máquinas!$A$4:$A$53,0)),"")))</f>
        <v>2422</v>
      </c>
      <c r="K7" s="10">
        <f t="shared" si="2"/>
        <v>2</v>
      </c>
      <c r="L7" s="6" t="s">
        <v>52</v>
      </c>
    </row>
    <row r="8" spans="1:12" x14ac:dyDescent="0.3">
      <c r="A8" s="8">
        <v>46302</v>
      </c>
      <c r="B8" s="6" t="s">
        <v>33</v>
      </c>
      <c r="C8" s="6" t="s">
        <v>49</v>
      </c>
      <c r="D8" s="6" t="s">
        <v>50</v>
      </c>
      <c r="E8" s="7">
        <v>5128</v>
      </c>
      <c r="F8" s="7">
        <v>5136.5</v>
      </c>
      <c r="G8" s="10">
        <f t="shared" si="0"/>
        <v>8.5</v>
      </c>
      <c r="H8" s="7">
        <v>8</v>
      </c>
      <c r="I8" s="10">
        <f t="shared" si="1"/>
        <v>0.5</v>
      </c>
      <c r="J8" s="10">
        <f>IF(B8="","",IF(_xlfn.MAXIFS(F$3:F7,B$3:B7,B8)&gt;0,_xlfn.MAXIFS(F$3:F7,B$3:B7,B8),IFERROR(INDEX(Máquinas!$D$4:$D$53,MATCH(B8,Máquinas!$A$4:$A$53,0)),"")))</f>
        <v>5128</v>
      </c>
      <c r="K8" s="10">
        <f t="shared" si="2"/>
        <v>0</v>
      </c>
      <c r="L8" s="6"/>
    </row>
    <row r="9" spans="1:12" x14ac:dyDescent="0.3">
      <c r="A9" s="8">
        <v>46303</v>
      </c>
      <c r="B9" s="6" t="s">
        <v>33</v>
      </c>
      <c r="C9" s="6" t="s">
        <v>53</v>
      </c>
      <c r="D9" s="6" t="s">
        <v>50</v>
      </c>
      <c r="E9" s="7">
        <v>5136.5</v>
      </c>
      <c r="F9" s="7">
        <v>5142</v>
      </c>
      <c r="G9" s="10">
        <f t="shared" si="0"/>
        <v>5.5</v>
      </c>
      <c r="H9" s="7">
        <v>5</v>
      </c>
      <c r="I9" s="10">
        <f t="shared" si="1"/>
        <v>0.5</v>
      </c>
      <c r="J9" s="10">
        <f>IF(B9="","",IF(_xlfn.MAXIFS(F$3:F8,B$3:B8,B9)&gt;0,_xlfn.MAXIFS(F$3:F8,B$3:B8,B9),IFERROR(INDEX(Máquinas!$D$4:$D$53,MATCH(B9,Máquinas!$A$4:$A$53,0)),"")))</f>
        <v>5136.5</v>
      </c>
      <c r="K9" s="10">
        <f t="shared" si="2"/>
        <v>0</v>
      </c>
      <c r="L9" s="6"/>
    </row>
    <row r="10" spans="1:12" x14ac:dyDescent="0.3">
      <c r="A10" s="14"/>
      <c r="B10" s="12"/>
      <c r="C10" s="12"/>
      <c r="D10" s="12"/>
      <c r="E10" s="13"/>
      <c r="F10" s="13"/>
      <c r="G10" s="10" t="str">
        <f t="shared" si="0"/>
        <v/>
      </c>
      <c r="H10" s="13"/>
      <c r="I10" s="10" t="str">
        <f t="shared" si="1"/>
        <v/>
      </c>
      <c r="J10" s="10" t="str">
        <f>IF(B10="","",IF(_xlfn.MAXIFS(F$3:F9,B$3:B9,B10)&gt;0,_xlfn.MAXIFS(F$3:F9,B$3:B9,B10),IFERROR(INDEX(Máquinas!$D$4:$D$53,MATCH(B10,Máquinas!$A$4:$A$53,0)),"")))</f>
        <v/>
      </c>
      <c r="K10" s="10" t="str">
        <f t="shared" si="2"/>
        <v/>
      </c>
      <c r="L10" s="12"/>
    </row>
    <row r="11" spans="1:12" x14ac:dyDescent="0.3">
      <c r="A11" s="14"/>
      <c r="B11" s="12"/>
      <c r="C11" s="12"/>
      <c r="D11" s="12"/>
      <c r="E11" s="13"/>
      <c r="F11" s="13"/>
      <c r="G11" s="10" t="str">
        <f t="shared" si="0"/>
        <v/>
      </c>
      <c r="H11" s="13"/>
      <c r="I11" s="10" t="str">
        <f t="shared" si="1"/>
        <v/>
      </c>
      <c r="J11" s="10" t="str">
        <f>IF(B11="","",IF(_xlfn.MAXIFS(F$3:F10,B$3:B10,B11)&gt;0,_xlfn.MAXIFS(F$3:F10,B$3:B10,B11),IFERROR(INDEX(Máquinas!$D$4:$D$53,MATCH(B11,Máquinas!$A$4:$A$53,0)),"")))</f>
        <v/>
      </c>
      <c r="K11" s="10" t="str">
        <f t="shared" si="2"/>
        <v/>
      </c>
      <c r="L11" s="12"/>
    </row>
    <row r="12" spans="1:12" x14ac:dyDescent="0.3">
      <c r="A12" s="14"/>
      <c r="B12" s="12"/>
      <c r="C12" s="12"/>
      <c r="D12" s="12"/>
      <c r="E12" s="13"/>
      <c r="F12" s="13"/>
      <c r="G12" s="10" t="str">
        <f t="shared" si="0"/>
        <v/>
      </c>
      <c r="H12" s="13"/>
      <c r="I12" s="10" t="str">
        <f t="shared" si="1"/>
        <v/>
      </c>
      <c r="J12" s="10" t="str">
        <f>IF(B12="","",IF(_xlfn.MAXIFS(F$3:F11,B$3:B11,B12)&gt;0,_xlfn.MAXIFS(F$3:F11,B$3:B11,B12),IFERROR(INDEX(Máquinas!$D$4:$D$53,MATCH(B12,Máquinas!$A$4:$A$53,0)),"")))</f>
        <v/>
      </c>
      <c r="K12" s="10" t="str">
        <f t="shared" si="2"/>
        <v/>
      </c>
      <c r="L12" s="12"/>
    </row>
    <row r="13" spans="1:12" x14ac:dyDescent="0.3">
      <c r="A13" s="14"/>
      <c r="B13" s="12"/>
      <c r="C13" s="12"/>
      <c r="D13" s="12"/>
      <c r="E13" s="13"/>
      <c r="F13" s="13"/>
      <c r="G13" s="10" t="str">
        <f t="shared" si="0"/>
        <v/>
      </c>
      <c r="H13" s="13"/>
      <c r="I13" s="10" t="str">
        <f t="shared" si="1"/>
        <v/>
      </c>
      <c r="J13" s="10" t="str">
        <f>IF(B13="","",IF(_xlfn.MAXIFS(F$3:F12,B$3:B12,B13)&gt;0,_xlfn.MAXIFS(F$3:F12,B$3:B12,B13),IFERROR(INDEX(Máquinas!$D$4:$D$53,MATCH(B13,Máquinas!$A$4:$A$53,0)),"")))</f>
        <v/>
      </c>
      <c r="K13" s="10" t="str">
        <f t="shared" si="2"/>
        <v/>
      </c>
      <c r="L13" s="12"/>
    </row>
    <row r="14" spans="1:12" x14ac:dyDescent="0.3">
      <c r="A14" s="14"/>
      <c r="B14" s="12"/>
      <c r="C14" s="12"/>
      <c r="D14" s="12"/>
      <c r="E14" s="13"/>
      <c r="F14" s="13"/>
      <c r="G14" s="10" t="str">
        <f t="shared" si="0"/>
        <v/>
      </c>
      <c r="H14" s="13"/>
      <c r="I14" s="10" t="str">
        <f t="shared" si="1"/>
        <v/>
      </c>
      <c r="J14" s="10" t="str">
        <f>IF(B14="","",IF(_xlfn.MAXIFS(F$3:F13,B$3:B13,B14)&gt;0,_xlfn.MAXIFS(F$3:F13,B$3:B13,B14),IFERROR(INDEX(Máquinas!$D$4:$D$53,MATCH(B14,Máquinas!$A$4:$A$53,0)),"")))</f>
        <v/>
      </c>
      <c r="K14" s="10" t="str">
        <f t="shared" si="2"/>
        <v/>
      </c>
      <c r="L14" s="12"/>
    </row>
    <row r="15" spans="1:12" x14ac:dyDescent="0.3">
      <c r="A15" s="14"/>
      <c r="B15" s="12"/>
      <c r="C15" s="12"/>
      <c r="D15" s="12"/>
      <c r="E15" s="13"/>
      <c r="F15" s="13"/>
      <c r="G15" s="10" t="str">
        <f t="shared" si="0"/>
        <v/>
      </c>
      <c r="H15" s="13"/>
      <c r="I15" s="10" t="str">
        <f t="shared" si="1"/>
        <v/>
      </c>
      <c r="J15" s="10" t="str">
        <f>IF(B15="","",IF(_xlfn.MAXIFS(F$3:F14,B$3:B14,B15)&gt;0,_xlfn.MAXIFS(F$3:F14,B$3:B14,B15),IFERROR(INDEX(Máquinas!$D$4:$D$53,MATCH(B15,Máquinas!$A$4:$A$53,0)),"")))</f>
        <v/>
      </c>
      <c r="K15" s="10" t="str">
        <f t="shared" si="2"/>
        <v/>
      </c>
      <c r="L15" s="12"/>
    </row>
    <row r="16" spans="1:12" x14ac:dyDescent="0.3">
      <c r="A16" s="14"/>
      <c r="B16" s="12"/>
      <c r="C16" s="12"/>
      <c r="D16" s="12"/>
      <c r="E16" s="13"/>
      <c r="F16" s="13"/>
      <c r="G16" s="10" t="str">
        <f t="shared" si="0"/>
        <v/>
      </c>
      <c r="H16" s="13"/>
      <c r="I16" s="10" t="str">
        <f t="shared" si="1"/>
        <v/>
      </c>
      <c r="J16" s="10" t="str">
        <f>IF(B16="","",IF(_xlfn.MAXIFS(F$3:F15,B$3:B15,B16)&gt;0,_xlfn.MAXIFS(F$3:F15,B$3:B15,B16),IFERROR(INDEX(Máquinas!$D$4:$D$53,MATCH(B16,Máquinas!$A$4:$A$53,0)),"")))</f>
        <v/>
      </c>
      <c r="K16" s="10" t="str">
        <f t="shared" si="2"/>
        <v/>
      </c>
      <c r="L16" s="12"/>
    </row>
    <row r="17" spans="1:12" x14ac:dyDescent="0.3">
      <c r="A17" s="14"/>
      <c r="B17" s="12"/>
      <c r="C17" s="12"/>
      <c r="D17" s="12"/>
      <c r="E17" s="13"/>
      <c r="F17" s="13"/>
      <c r="G17" s="10" t="str">
        <f t="shared" si="0"/>
        <v/>
      </c>
      <c r="H17" s="13"/>
      <c r="I17" s="10" t="str">
        <f t="shared" si="1"/>
        <v/>
      </c>
      <c r="J17" s="10" t="str">
        <f>IF(B17="","",IF(_xlfn.MAXIFS(F$3:F16,B$3:B16,B17)&gt;0,_xlfn.MAXIFS(F$3:F16,B$3:B16,B17),IFERROR(INDEX(Máquinas!$D$4:$D$53,MATCH(B17,Máquinas!$A$4:$A$53,0)),"")))</f>
        <v/>
      </c>
      <c r="K17" s="10" t="str">
        <f t="shared" si="2"/>
        <v/>
      </c>
      <c r="L17" s="12"/>
    </row>
    <row r="18" spans="1:12" x14ac:dyDescent="0.3">
      <c r="A18" s="14"/>
      <c r="B18" s="12"/>
      <c r="C18" s="12"/>
      <c r="D18" s="12"/>
      <c r="E18" s="13"/>
      <c r="F18" s="13"/>
      <c r="G18" s="10" t="str">
        <f t="shared" si="0"/>
        <v/>
      </c>
      <c r="H18" s="13"/>
      <c r="I18" s="10" t="str">
        <f t="shared" si="1"/>
        <v/>
      </c>
      <c r="J18" s="10" t="str">
        <f>IF(B18="","",IF(_xlfn.MAXIFS(F$3:F17,B$3:B17,B18)&gt;0,_xlfn.MAXIFS(F$3:F17,B$3:B17,B18),IFERROR(INDEX(Máquinas!$D$4:$D$53,MATCH(B18,Máquinas!$A$4:$A$53,0)),"")))</f>
        <v/>
      </c>
      <c r="K18" s="10" t="str">
        <f t="shared" si="2"/>
        <v/>
      </c>
      <c r="L18" s="12"/>
    </row>
    <row r="19" spans="1:12" x14ac:dyDescent="0.3">
      <c r="A19" s="14"/>
      <c r="B19" s="12"/>
      <c r="C19" s="12"/>
      <c r="D19" s="12"/>
      <c r="E19" s="13"/>
      <c r="F19" s="13"/>
      <c r="G19" s="10" t="str">
        <f t="shared" si="0"/>
        <v/>
      </c>
      <c r="H19" s="13"/>
      <c r="I19" s="10" t="str">
        <f t="shared" si="1"/>
        <v/>
      </c>
      <c r="J19" s="10" t="str">
        <f>IF(B19="","",IF(_xlfn.MAXIFS(F$3:F18,B$3:B18,B19)&gt;0,_xlfn.MAXIFS(F$3:F18,B$3:B18,B19),IFERROR(INDEX(Máquinas!$D$4:$D$53,MATCH(B19,Máquinas!$A$4:$A$53,0)),"")))</f>
        <v/>
      </c>
      <c r="K19" s="10" t="str">
        <f t="shared" si="2"/>
        <v/>
      </c>
      <c r="L19" s="12"/>
    </row>
    <row r="20" spans="1:12" x14ac:dyDescent="0.3">
      <c r="A20" s="14"/>
      <c r="B20" s="12"/>
      <c r="C20" s="12"/>
      <c r="D20" s="12"/>
      <c r="E20" s="13"/>
      <c r="F20" s="13"/>
      <c r="G20" s="10" t="str">
        <f t="shared" si="0"/>
        <v/>
      </c>
      <c r="H20" s="13"/>
      <c r="I20" s="10" t="str">
        <f t="shared" si="1"/>
        <v/>
      </c>
      <c r="J20" s="10" t="str">
        <f>IF(B20="","",IF(_xlfn.MAXIFS(F$3:F19,B$3:B19,B20)&gt;0,_xlfn.MAXIFS(F$3:F19,B$3:B19,B20),IFERROR(INDEX(Máquinas!$D$4:$D$53,MATCH(B20,Máquinas!$A$4:$A$53,0)),"")))</f>
        <v/>
      </c>
      <c r="K20" s="10" t="str">
        <f t="shared" si="2"/>
        <v/>
      </c>
      <c r="L20" s="12"/>
    </row>
    <row r="21" spans="1:12" x14ac:dyDescent="0.3">
      <c r="A21" s="14"/>
      <c r="B21" s="12"/>
      <c r="C21" s="12"/>
      <c r="D21" s="12"/>
      <c r="E21" s="13"/>
      <c r="F21" s="13"/>
      <c r="G21" s="10" t="str">
        <f t="shared" si="0"/>
        <v/>
      </c>
      <c r="H21" s="13"/>
      <c r="I21" s="10" t="str">
        <f t="shared" si="1"/>
        <v/>
      </c>
      <c r="J21" s="10" t="str">
        <f>IF(B21="","",IF(_xlfn.MAXIFS(F$3:F20,B$3:B20,B21)&gt;0,_xlfn.MAXIFS(F$3:F20,B$3:B20,B21),IFERROR(INDEX(Máquinas!$D$4:$D$53,MATCH(B21,Máquinas!$A$4:$A$53,0)),"")))</f>
        <v/>
      </c>
      <c r="K21" s="10" t="str">
        <f t="shared" si="2"/>
        <v/>
      </c>
      <c r="L21" s="12"/>
    </row>
    <row r="22" spans="1:12" x14ac:dyDescent="0.3">
      <c r="A22" s="14"/>
      <c r="B22" s="12"/>
      <c r="C22" s="12"/>
      <c r="D22" s="12"/>
      <c r="E22" s="13"/>
      <c r="F22" s="13"/>
      <c r="G22" s="10" t="str">
        <f t="shared" si="0"/>
        <v/>
      </c>
      <c r="H22" s="13"/>
      <c r="I22" s="10" t="str">
        <f t="shared" si="1"/>
        <v/>
      </c>
      <c r="J22" s="10" t="str">
        <f>IF(B22="","",IF(_xlfn.MAXIFS(F$3:F21,B$3:B21,B22)&gt;0,_xlfn.MAXIFS(F$3:F21,B$3:B21,B22),IFERROR(INDEX(Máquinas!$D$4:$D$53,MATCH(B22,Máquinas!$A$4:$A$53,0)),"")))</f>
        <v/>
      </c>
      <c r="K22" s="10" t="str">
        <f t="shared" si="2"/>
        <v/>
      </c>
      <c r="L22" s="12"/>
    </row>
    <row r="23" spans="1:12" x14ac:dyDescent="0.3">
      <c r="A23" s="14"/>
      <c r="B23" s="12"/>
      <c r="C23" s="12"/>
      <c r="D23" s="12"/>
      <c r="E23" s="13"/>
      <c r="F23" s="13"/>
      <c r="G23" s="10" t="str">
        <f t="shared" si="0"/>
        <v/>
      </c>
      <c r="H23" s="13"/>
      <c r="I23" s="10" t="str">
        <f t="shared" si="1"/>
        <v/>
      </c>
      <c r="J23" s="10" t="str">
        <f>IF(B23="","",IF(_xlfn.MAXIFS(F$3:F22,B$3:B22,B23)&gt;0,_xlfn.MAXIFS(F$3:F22,B$3:B22,B23),IFERROR(INDEX(Máquinas!$D$4:$D$53,MATCH(B23,Máquinas!$A$4:$A$53,0)),"")))</f>
        <v/>
      </c>
      <c r="K23" s="10" t="str">
        <f t="shared" si="2"/>
        <v/>
      </c>
      <c r="L23" s="12"/>
    </row>
    <row r="24" spans="1:12" x14ac:dyDescent="0.3">
      <c r="A24" s="14"/>
      <c r="B24" s="12"/>
      <c r="C24" s="12"/>
      <c r="D24" s="12"/>
      <c r="E24" s="13"/>
      <c r="F24" s="13"/>
      <c r="G24" s="10" t="str">
        <f t="shared" si="0"/>
        <v/>
      </c>
      <c r="H24" s="13"/>
      <c r="I24" s="10" t="str">
        <f t="shared" si="1"/>
        <v/>
      </c>
      <c r="J24" s="10" t="str">
        <f>IF(B24="","",IF(_xlfn.MAXIFS(F$3:F23,B$3:B23,B24)&gt;0,_xlfn.MAXIFS(F$3:F23,B$3:B23,B24),IFERROR(INDEX(Máquinas!$D$4:$D$53,MATCH(B24,Máquinas!$A$4:$A$53,0)),"")))</f>
        <v/>
      </c>
      <c r="K24" s="10" t="str">
        <f t="shared" si="2"/>
        <v/>
      </c>
      <c r="L24" s="12"/>
    </row>
    <row r="25" spans="1:12" x14ac:dyDescent="0.3">
      <c r="A25" s="14"/>
      <c r="B25" s="12"/>
      <c r="C25" s="12"/>
      <c r="D25" s="12"/>
      <c r="E25" s="13"/>
      <c r="F25" s="13"/>
      <c r="G25" s="10" t="str">
        <f t="shared" si="0"/>
        <v/>
      </c>
      <c r="H25" s="13"/>
      <c r="I25" s="10" t="str">
        <f t="shared" si="1"/>
        <v/>
      </c>
      <c r="J25" s="10" t="str">
        <f>IF(B25="","",IF(_xlfn.MAXIFS(F$3:F24,B$3:B24,B25)&gt;0,_xlfn.MAXIFS(F$3:F24,B$3:B24,B25),IFERROR(INDEX(Máquinas!$D$4:$D$53,MATCH(B25,Máquinas!$A$4:$A$53,0)),"")))</f>
        <v/>
      </c>
      <c r="K25" s="10" t="str">
        <f t="shared" si="2"/>
        <v/>
      </c>
      <c r="L25" s="12"/>
    </row>
    <row r="26" spans="1:12" x14ac:dyDescent="0.3">
      <c r="A26" s="14"/>
      <c r="B26" s="12"/>
      <c r="C26" s="12"/>
      <c r="D26" s="12"/>
      <c r="E26" s="13"/>
      <c r="F26" s="13"/>
      <c r="G26" s="10" t="str">
        <f t="shared" si="0"/>
        <v/>
      </c>
      <c r="H26" s="13"/>
      <c r="I26" s="10" t="str">
        <f t="shared" si="1"/>
        <v/>
      </c>
      <c r="J26" s="10" t="str">
        <f>IF(B26="","",IF(_xlfn.MAXIFS(F$3:F25,B$3:B25,B26)&gt;0,_xlfn.MAXIFS(F$3:F25,B$3:B25,B26),IFERROR(INDEX(Máquinas!$D$4:$D$53,MATCH(B26,Máquinas!$A$4:$A$53,0)),"")))</f>
        <v/>
      </c>
      <c r="K26" s="10" t="str">
        <f t="shared" si="2"/>
        <v/>
      </c>
      <c r="L26" s="12"/>
    </row>
    <row r="27" spans="1:12" x14ac:dyDescent="0.3">
      <c r="A27" s="14"/>
      <c r="B27" s="12"/>
      <c r="C27" s="12"/>
      <c r="D27" s="12"/>
      <c r="E27" s="13"/>
      <c r="F27" s="13"/>
      <c r="G27" s="10" t="str">
        <f t="shared" si="0"/>
        <v/>
      </c>
      <c r="H27" s="13"/>
      <c r="I27" s="10" t="str">
        <f t="shared" si="1"/>
        <v/>
      </c>
      <c r="J27" s="10" t="str">
        <f>IF(B27="","",IF(_xlfn.MAXIFS(F$3:F26,B$3:B26,B27)&gt;0,_xlfn.MAXIFS(F$3:F26,B$3:B26,B27),IFERROR(INDEX(Máquinas!$D$4:$D$53,MATCH(B27,Máquinas!$A$4:$A$53,0)),"")))</f>
        <v/>
      </c>
      <c r="K27" s="10" t="str">
        <f t="shared" si="2"/>
        <v/>
      </c>
      <c r="L27" s="12"/>
    </row>
    <row r="28" spans="1:12" x14ac:dyDescent="0.3">
      <c r="A28" s="14"/>
      <c r="B28" s="12"/>
      <c r="C28" s="12"/>
      <c r="D28" s="12"/>
      <c r="E28" s="13"/>
      <c r="F28" s="13"/>
      <c r="G28" s="10" t="str">
        <f t="shared" si="0"/>
        <v/>
      </c>
      <c r="H28" s="13"/>
      <c r="I28" s="10" t="str">
        <f t="shared" si="1"/>
        <v/>
      </c>
      <c r="J28" s="10" t="str">
        <f>IF(B28="","",IF(_xlfn.MAXIFS(F$3:F27,B$3:B27,B28)&gt;0,_xlfn.MAXIFS(F$3:F27,B$3:B27,B28),IFERROR(INDEX(Máquinas!$D$4:$D$53,MATCH(B28,Máquinas!$A$4:$A$53,0)),"")))</f>
        <v/>
      </c>
      <c r="K28" s="10" t="str">
        <f t="shared" si="2"/>
        <v/>
      </c>
      <c r="L28" s="12"/>
    </row>
    <row r="29" spans="1:12" x14ac:dyDescent="0.3">
      <c r="A29" s="14"/>
      <c r="B29" s="12"/>
      <c r="C29" s="12"/>
      <c r="D29" s="12"/>
      <c r="E29" s="13"/>
      <c r="F29" s="13"/>
      <c r="G29" s="10" t="str">
        <f t="shared" si="0"/>
        <v/>
      </c>
      <c r="H29" s="13"/>
      <c r="I29" s="10" t="str">
        <f t="shared" si="1"/>
        <v/>
      </c>
      <c r="J29" s="10" t="str">
        <f>IF(B29="","",IF(_xlfn.MAXIFS(F$3:F28,B$3:B28,B29)&gt;0,_xlfn.MAXIFS(F$3:F28,B$3:B28,B29),IFERROR(INDEX(Máquinas!$D$4:$D$53,MATCH(B29,Máquinas!$A$4:$A$53,0)),"")))</f>
        <v/>
      </c>
      <c r="K29" s="10" t="str">
        <f t="shared" si="2"/>
        <v/>
      </c>
      <c r="L29" s="12"/>
    </row>
    <row r="30" spans="1:12" x14ac:dyDescent="0.3">
      <c r="A30" s="14"/>
      <c r="B30" s="12"/>
      <c r="C30" s="12"/>
      <c r="D30" s="12"/>
      <c r="E30" s="13"/>
      <c r="F30" s="13"/>
      <c r="G30" s="10" t="str">
        <f t="shared" si="0"/>
        <v/>
      </c>
      <c r="H30" s="13"/>
      <c r="I30" s="10" t="str">
        <f t="shared" si="1"/>
        <v/>
      </c>
      <c r="J30" s="10" t="str">
        <f>IF(B30="","",IF(_xlfn.MAXIFS(F$3:F29,B$3:B29,B30)&gt;0,_xlfn.MAXIFS(F$3:F29,B$3:B29,B30),IFERROR(INDEX(Máquinas!$D$4:$D$53,MATCH(B30,Máquinas!$A$4:$A$53,0)),"")))</f>
        <v/>
      </c>
      <c r="K30" s="10" t="str">
        <f t="shared" si="2"/>
        <v/>
      </c>
      <c r="L30" s="12"/>
    </row>
    <row r="31" spans="1:12" x14ac:dyDescent="0.3">
      <c r="A31" s="14"/>
      <c r="B31" s="12"/>
      <c r="C31" s="12"/>
      <c r="D31" s="12"/>
      <c r="E31" s="13"/>
      <c r="F31" s="13"/>
      <c r="G31" s="10" t="str">
        <f t="shared" si="0"/>
        <v/>
      </c>
      <c r="H31" s="13"/>
      <c r="I31" s="10" t="str">
        <f t="shared" si="1"/>
        <v/>
      </c>
      <c r="J31" s="10" t="str">
        <f>IF(B31="","",IF(_xlfn.MAXIFS(F$3:F30,B$3:B30,B31)&gt;0,_xlfn.MAXIFS(F$3:F30,B$3:B30,B31),IFERROR(INDEX(Máquinas!$D$4:$D$53,MATCH(B31,Máquinas!$A$4:$A$53,0)),"")))</f>
        <v/>
      </c>
      <c r="K31" s="10" t="str">
        <f t="shared" si="2"/>
        <v/>
      </c>
      <c r="L31" s="12"/>
    </row>
    <row r="32" spans="1:12" x14ac:dyDescent="0.3">
      <c r="A32" s="14"/>
      <c r="B32" s="12"/>
      <c r="C32" s="12"/>
      <c r="D32" s="12"/>
      <c r="E32" s="13"/>
      <c r="F32" s="13"/>
      <c r="G32" s="10" t="str">
        <f t="shared" si="0"/>
        <v/>
      </c>
      <c r="H32" s="13"/>
      <c r="I32" s="10" t="str">
        <f t="shared" si="1"/>
        <v/>
      </c>
      <c r="J32" s="10" t="str">
        <f>IF(B32="","",IF(_xlfn.MAXIFS(F$3:F31,B$3:B31,B32)&gt;0,_xlfn.MAXIFS(F$3:F31,B$3:B31,B32),IFERROR(INDEX(Máquinas!$D$4:$D$53,MATCH(B32,Máquinas!$A$4:$A$53,0)),"")))</f>
        <v/>
      </c>
      <c r="K32" s="10" t="str">
        <f t="shared" si="2"/>
        <v/>
      </c>
      <c r="L32" s="12"/>
    </row>
    <row r="33" spans="1:12" x14ac:dyDescent="0.3">
      <c r="A33" s="14"/>
      <c r="B33" s="12"/>
      <c r="C33" s="12"/>
      <c r="D33" s="12"/>
      <c r="E33" s="13"/>
      <c r="F33" s="13"/>
      <c r="G33" s="10" t="str">
        <f t="shared" si="0"/>
        <v/>
      </c>
      <c r="H33" s="13"/>
      <c r="I33" s="10" t="str">
        <f t="shared" si="1"/>
        <v/>
      </c>
      <c r="J33" s="10" t="str">
        <f>IF(B33="","",IF(_xlfn.MAXIFS(F$3:F32,B$3:B32,B33)&gt;0,_xlfn.MAXIFS(F$3:F32,B$3:B32,B33),IFERROR(INDEX(Máquinas!$D$4:$D$53,MATCH(B33,Máquinas!$A$4:$A$53,0)),"")))</f>
        <v/>
      </c>
      <c r="K33" s="10" t="str">
        <f t="shared" si="2"/>
        <v/>
      </c>
      <c r="L33" s="12"/>
    </row>
    <row r="34" spans="1:12" x14ac:dyDescent="0.3">
      <c r="A34" s="14"/>
      <c r="B34" s="12"/>
      <c r="C34" s="12"/>
      <c r="D34" s="12"/>
      <c r="E34" s="13"/>
      <c r="F34" s="13"/>
      <c r="G34" s="10" t="str">
        <f t="shared" si="0"/>
        <v/>
      </c>
      <c r="H34" s="13"/>
      <c r="I34" s="10" t="str">
        <f t="shared" si="1"/>
        <v/>
      </c>
      <c r="J34" s="10" t="str">
        <f>IF(B34="","",IF(_xlfn.MAXIFS(F$3:F33,B$3:B33,B34)&gt;0,_xlfn.MAXIFS(F$3:F33,B$3:B33,B34),IFERROR(INDEX(Máquinas!$D$4:$D$53,MATCH(B34,Máquinas!$A$4:$A$53,0)),"")))</f>
        <v/>
      </c>
      <c r="K34" s="10" t="str">
        <f t="shared" si="2"/>
        <v/>
      </c>
      <c r="L34" s="12"/>
    </row>
    <row r="35" spans="1:12" x14ac:dyDescent="0.3">
      <c r="A35" s="14"/>
      <c r="B35" s="12"/>
      <c r="C35" s="12"/>
      <c r="D35" s="12"/>
      <c r="E35" s="13"/>
      <c r="F35" s="13"/>
      <c r="G35" s="10" t="str">
        <f t="shared" si="0"/>
        <v/>
      </c>
      <c r="H35" s="13"/>
      <c r="I35" s="10" t="str">
        <f t="shared" si="1"/>
        <v/>
      </c>
      <c r="J35" s="10" t="str">
        <f>IF(B35="","",IF(_xlfn.MAXIFS(F$3:F34,B$3:B34,B35)&gt;0,_xlfn.MAXIFS(F$3:F34,B$3:B34,B35),IFERROR(INDEX(Máquinas!$D$4:$D$53,MATCH(B35,Máquinas!$A$4:$A$53,0)),"")))</f>
        <v/>
      </c>
      <c r="K35" s="10" t="str">
        <f t="shared" si="2"/>
        <v/>
      </c>
      <c r="L35" s="12"/>
    </row>
    <row r="36" spans="1:12" x14ac:dyDescent="0.3">
      <c r="A36" s="14"/>
      <c r="B36" s="12"/>
      <c r="C36" s="12"/>
      <c r="D36" s="12"/>
      <c r="E36" s="13"/>
      <c r="F36" s="13"/>
      <c r="G36" s="10" t="str">
        <f t="shared" si="0"/>
        <v/>
      </c>
      <c r="H36" s="13"/>
      <c r="I36" s="10" t="str">
        <f t="shared" si="1"/>
        <v/>
      </c>
      <c r="J36" s="10" t="str">
        <f>IF(B36="","",IF(_xlfn.MAXIFS(F$3:F35,B$3:B35,B36)&gt;0,_xlfn.MAXIFS(F$3:F35,B$3:B35,B36),IFERROR(INDEX(Máquinas!$D$4:$D$53,MATCH(B36,Máquinas!$A$4:$A$53,0)),"")))</f>
        <v/>
      </c>
      <c r="K36" s="10" t="str">
        <f t="shared" si="2"/>
        <v/>
      </c>
      <c r="L36" s="12"/>
    </row>
    <row r="37" spans="1:12" x14ac:dyDescent="0.3">
      <c r="A37" s="14"/>
      <c r="B37" s="12"/>
      <c r="C37" s="12"/>
      <c r="D37" s="12"/>
      <c r="E37" s="13"/>
      <c r="F37" s="13"/>
      <c r="G37" s="10" t="str">
        <f t="shared" si="0"/>
        <v/>
      </c>
      <c r="H37" s="13"/>
      <c r="I37" s="10" t="str">
        <f t="shared" si="1"/>
        <v/>
      </c>
      <c r="J37" s="10" t="str">
        <f>IF(B37="","",IF(_xlfn.MAXIFS(F$3:F36,B$3:B36,B37)&gt;0,_xlfn.MAXIFS(F$3:F36,B$3:B36,B37),IFERROR(INDEX(Máquinas!$D$4:$D$53,MATCH(B37,Máquinas!$A$4:$A$53,0)),"")))</f>
        <v/>
      </c>
      <c r="K37" s="10" t="str">
        <f t="shared" si="2"/>
        <v/>
      </c>
      <c r="L37" s="12"/>
    </row>
    <row r="38" spans="1:12" x14ac:dyDescent="0.3">
      <c r="A38" s="14"/>
      <c r="B38" s="12"/>
      <c r="C38" s="12"/>
      <c r="D38" s="12"/>
      <c r="E38" s="13"/>
      <c r="F38" s="13"/>
      <c r="G38" s="10" t="str">
        <f t="shared" si="0"/>
        <v/>
      </c>
      <c r="H38" s="13"/>
      <c r="I38" s="10" t="str">
        <f t="shared" si="1"/>
        <v/>
      </c>
      <c r="J38" s="10" t="str">
        <f>IF(B38="","",IF(_xlfn.MAXIFS(F$3:F37,B$3:B37,B38)&gt;0,_xlfn.MAXIFS(F$3:F37,B$3:B37,B38),IFERROR(INDEX(Máquinas!$D$4:$D$53,MATCH(B38,Máquinas!$A$4:$A$53,0)),"")))</f>
        <v/>
      </c>
      <c r="K38" s="10" t="str">
        <f t="shared" si="2"/>
        <v/>
      </c>
      <c r="L38" s="12"/>
    </row>
    <row r="39" spans="1:12" x14ac:dyDescent="0.3">
      <c r="A39" s="14"/>
      <c r="B39" s="12"/>
      <c r="C39" s="12"/>
      <c r="D39" s="12"/>
      <c r="E39" s="13"/>
      <c r="F39" s="13"/>
      <c r="G39" s="10" t="str">
        <f t="shared" si="0"/>
        <v/>
      </c>
      <c r="H39" s="13"/>
      <c r="I39" s="10" t="str">
        <f t="shared" si="1"/>
        <v/>
      </c>
      <c r="J39" s="10" t="str">
        <f>IF(B39="","",IF(_xlfn.MAXIFS(F$3:F38,B$3:B38,B39)&gt;0,_xlfn.MAXIFS(F$3:F38,B$3:B38,B39),IFERROR(INDEX(Máquinas!$D$4:$D$53,MATCH(B39,Máquinas!$A$4:$A$53,0)),"")))</f>
        <v/>
      </c>
      <c r="K39" s="10" t="str">
        <f t="shared" si="2"/>
        <v/>
      </c>
      <c r="L39" s="12"/>
    </row>
    <row r="40" spans="1:12" x14ac:dyDescent="0.3">
      <c r="A40" s="14"/>
      <c r="B40" s="12"/>
      <c r="C40" s="12"/>
      <c r="D40" s="12"/>
      <c r="E40" s="13"/>
      <c r="F40" s="13"/>
      <c r="G40" s="10" t="str">
        <f t="shared" si="0"/>
        <v/>
      </c>
      <c r="H40" s="13"/>
      <c r="I40" s="10" t="str">
        <f t="shared" si="1"/>
        <v/>
      </c>
      <c r="J40" s="10" t="str">
        <f>IF(B40="","",IF(_xlfn.MAXIFS(F$3:F39,B$3:B39,B40)&gt;0,_xlfn.MAXIFS(F$3:F39,B$3:B39,B40),IFERROR(INDEX(Máquinas!$D$4:$D$53,MATCH(B40,Máquinas!$A$4:$A$53,0)),"")))</f>
        <v/>
      </c>
      <c r="K40" s="10" t="str">
        <f t="shared" si="2"/>
        <v/>
      </c>
      <c r="L40" s="12"/>
    </row>
    <row r="41" spans="1:12" x14ac:dyDescent="0.3">
      <c r="A41" s="14"/>
      <c r="B41" s="12"/>
      <c r="C41" s="12"/>
      <c r="D41" s="12"/>
      <c r="E41" s="13"/>
      <c r="F41" s="13"/>
      <c r="G41" s="10" t="str">
        <f t="shared" si="0"/>
        <v/>
      </c>
      <c r="H41" s="13"/>
      <c r="I41" s="10" t="str">
        <f t="shared" si="1"/>
        <v/>
      </c>
      <c r="J41" s="10" t="str">
        <f>IF(B41="","",IF(_xlfn.MAXIFS(F$3:F40,B$3:B40,B41)&gt;0,_xlfn.MAXIFS(F$3:F40,B$3:B40,B41),IFERROR(INDEX(Máquinas!$D$4:$D$53,MATCH(B41,Máquinas!$A$4:$A$53,0)),"")))</f>
        <v/>
      </c>
      <c r="K41" s="10" t="str">
        <f t="shared" si="2"/>
        <v/>
      </c>
      <c r="L41" s="12"/>
    </row>
    <row r="42" spans="1:12" x14ac:dyDescent="0.3">
      <c r="A42" s="14"/>
      <c r="B42" s="12"/>
      <c r="C42" s="12"/>
      <c r="D42" s="12"/>
      <c r="E42" s="13"/>
      <c r="F42" s="13"/>
      <c r="G42" s="10" t="str">
        <f t="shared" si="0"/>
        <v/>
      </c>
      <c r="H42" s="13"/>
      <c r="I42" s="10" t="str">
        <f t="shared" si="1"/>
        <v/>
      </c>
      <c r="J42" s="10" t="str">
        <f>IF(B42="","",IF(_xlfn.MAXIFS(F$3:F41,B$3:B41,B42)&gt;0,_xlfn.MAXIFS(F$3:F41,B$3:B41,B42),IFERROR(INDEX(Máquinas!$D$4:$D$53,MATCH(B42,Máquinas!$A$4:$A$53,0)),"")))</f>
        <v/>
      </c>
      <c r="K42" s="10" t="str">
        <f t="shared" si="2"/>
        <v/>
      </c>
      <c r="L42" s="12"/>
    </row>
    <row r="43" spans="1:12" x14ac:dyDescent="0.3">
      <c r="A43" s="14"/>
      <c r="B43" s="12"/>
      <c r="C43" s="12"/>
      <c r="D43" s="12"/>
      <c r="E43" s="13"/>
      <c r="F43" s="13"/>
      <c r="G43" s="10" t="str">
        <f t="shared" si="0"/>
        <v/>
      </c>
      <c r="H43" s="13"/>
      <c r="I43" s="10" t="str">
        <f t="shared" si="1"/>
        <v/>
      </c>
      <c r="J43" s="10" t="str">
        <f>IF(B43="","",IF(_xlfn.MAXIFS(F$3:F42,B$3:B42,B43)&gt;0,_xlfn.MAXIFS(F$3:F42,B$3:B42,B43),IFERROR(INDEX(Máquinas!$D$4:$D$53,MATCH(B43,Máquinas!$A$4:$A$53,0)),"")))</f>
        <v/>
      </c>
      <c r="K43" s="10" t="str">
        <f t="shared" si="2"/>
        <v/>
      </c>
      <c r="L43" s="12"/>
    </row>
    <row r="44" spans="1:12" x14ac:dyDescent="0.3">
      <c r="A44" s="14"/>
      <c r="B44" s="12"/>
      <c r="C44" s="12"/>
      <c r="D44" s="12"/>
      <c r="E44" s="13"/>
      <c r="F44" s="13"/>
      <c r="G44" s="10" t="str">
        <f t="shared" si="0"/>
        <v/>
      </c>
      <c r="H44" s="13"/>
      <c r="I44" s="10" t="str">
        <f t="shared" si="1"/>
        <v/>
      </c>
      <c r="J44" s="10" t="str">
        <f>IF(B44="","",IF(_xlfn.MAXIFS(F$3:F43,B$3:B43,B44)&gt;0,_xlfn.MAXIFS(F$3:F43,B$3:B43,B44),IFERROR(INDEX(Máquinas!$D$4:$D$53,MATCH(B44,Máquinas!$A$4:$A$53,0)),"")))</f>
        <v/>
      </c>
      <c r="K44" s="10" t="str">
        <f t="shared" si="2"/>
        <v/>
      </c>
      <c r="L44" s="12"/>
    </row>
    <row r="45" spans="1:12" x14ac:dyDescent="0.3">
      <c r="A45" s="14"/>
      <c r="B45" s="12"/>
      <c r="C45" s="12"/>
      <c r="D45" s="12"/>
      <c r="E45" s="13"/>
      <c r="F45" s="13"/>
      <c r="G45" s="10" t="str">
        <f t="shared" si="0"/>
        <v/>
      </c>
      <c r="H45" s="13"/>
      <c r="I45" s="10" t="str">
        <f t="shared" si="1"/>
        <v/>
      </c>
      <c r="J45" s="10" t="str">
        <f>IF(B45="","",IF(_xlfn.MAXIFS(F$3:F44,B$3:B44,B45)&gt;0,_xlfn.MAXIFS(F$3:F44,B$3:B44,B45),IFERROR(INDEX(Máquinas!$D$4:$D$53,MATCH(B45,Máquinas!$A$4:$A$53,0)),"")))</f>
        <v/>
      </c>
      <c r="K45" s="10" t="str">
        <f t="shared" si="2"/>
        <v/>
      </c>
      <c r="L45" s="12"/>
    </row>
    <row r="46" spans="1:12" x14ac:dyDescent="0.3">
      <c r="A46" s="14"/>
      <c r="B46" s="12"/>
      <c r="C46" s="12"/>
      <c r="D46" s="12"/>
      <c r="E46" s="13"/>
      <c r="F46" s="13"/>
      <c r="G46" s="10" t="str">
        <f t="shared" si="0"/>
        <v/>
      </c>
      <c r="H46" s="13"/>
      <c r="I46" s="10" t="str">
        <f t="shared" si="1"/>
        <v/>
      </c>
      <c r="J46" s="10" t="str">
        <f>IF(B46="","",IF(_xlfn.MAXIFS(F$3:F45,B$3:B45,B46)&gt;0,_xlfn.MAXIFS(F$3:F45,B$3:B45,B46),IFERROR(INDEX(Máquinas!$D$4:$D$53,MATCH(B46,Máquinas!$A$4:$A$53,0)),"")))</f>
        <v/>
      </c>
      <c r="K46" s="10" t="str">
        <f t="shared" si="2"/>
        <v/>
      </c>
      <c r="L46" s="12"/>
    </row>
    <row r="47" spans="1:12" x14ac:dyDescent="0.3">
      <c r="A47" s="14"/>
      <c r="B47" s="12"/>
      <c r="C47" s="12"/>
      <c r="D47" s="12"/>
      <c r="E47" s="13"/>
      <c r="F47" s="13"/>
      <c r="G47" s="10" t="str">
        <f t="shared" si="0"/>
        <v/>
      </c>
      <c r="H47" s="13"/>
      <c r="I47" s="10" t="str">
        <f t="shared" si="1"/>
        <v/>
      </c>
      <c r="J47" s="10" t="str">
        <f>IF(B47="","",IF(_xlfn.MAXIFS(F$3:F46,B$3:B46,B47)&gt;0,_xlfn.MAXIFS(F$3:F46,B$3:B46,B47),IFERROR(INDEX(Máquinas!$D$4:$D$53,MATCH(B47,Máquinas!$A$4:$A$53,0)),"")))</f>
        <v/>
      </c>
      <c r="K47" s="10" t="str">
        <f t="shared" si="2"/>
        <v/>
      </c>
      <c r="L47" s="12"/>
    </row>
    <row r="48" spans="1:12" x14ac:dyDescent="0.3">
      <c r="A48" s="14"/>
      <c r="B48" s="12"/>
      <c r="C48" s="12"/>
      <c r="D48" s="12"/>
      <c r="E48" s="13"/>
      <c r="F48" s="13"/>
      <c r="G48" s="10" t="str">
        <f t="shared" si="0"/>
        <v/>
      </c>
      <c r="H48" s="13"/>
      <c r="I48" s="10" t="str">
        <f t="shared" si="1"/>
        <v/>
      </c>
      <c r="J48" s="10" t="str">
        <f>IF(B48="","",IF(_xlfn.MAXIFS(F$3:F47,B$3:B47,B48)&gt;0,_xlfn.MAXIFS(F$3:F47,B$3:B47,B48),IFERROR(INDEX(Máquinas!$D$4:$D$53,MATCH(B48,Máquinas!$A$4:$A$53,0)),"")))</f>
        <v/>
      </c>
      <c r="K48" s="10" t="str">
        <f t="shared" si="2"/>
        <v/>
      </c>
      <c r="L48" s="12"/>
    </row>
    <row r="49" spans="1:12" x14ac:dyDescent="0.3">
      <c r="A49" s="14"/>
      <c r="B49" s="12"/>
      <c r="C49" s="12"/>
      <c r="D49" s="12"/>
      <c r="E49" s="13"/>
      <c r="F49" s="13"/>
      <c r="G49" s="10" t="str">
        <f t="shared" si="0"/>
        <v/>
      </c>
      <c r="H49" s="13"/>
      <c r="I49" s="10" t="str">
        <f t="shared" si="1"/>
        <v/>
      </c>
      <c r="J49" s="10" t="str">
        <f>IF(B49="","",IF(_xlfn.MAXIFS(F$3:F48,B$3:B48,B49)&gt;0,_xlfn.MAXIFS(F$3:F48,B$3:B48,B49),IFERROR(INDEX(Máquinas!$D$4:$D$53,MATCH(B49,Máquinas!$A$4:$A$53,0)),"")))</f>
        <v/>
      </c>
      <c r="K49" s="10" t="str">
        <f t="shared" si="2"/>
        <v/>
      </c>
      <c r="L49" s="12"/>
    </row>
    <row r="50" spans="1:12" x14ac:dyDescent="0.3">
      <c r="A50" s="14"/>
      <c r="B50" s="12"/>
      <c r="C50" s="12"/>
      <c r="D50" s="12"/>
      <c r="E50" s="13"/>
      <c r="F50" s="13"/>
      <c r="G50" s="10" t="str">
        <f t="shared" si="0"/>
        <v/>
      </c>
      <c r="H50" s="13"/>
      <c r="I50" s="10" t="str">
        <f t="shared" si="1"/>
        <v/>
      </c>
      <c r="J50" s="10" t="str">
        <f>IF(B50="","",IF(_xlfn.MAXIFS(F$3:F49,B$3:B49,B50)&gt;0,_xlfn.MAXIFS(F$3:F49,B$3:B49,B50),IFERROR(INDEX(Máquinas!$D$4:$D$53,MATCH(B50,Máquinas!$A$4:$A$53,0)),"")))</f>
        <v/>
      </c>
      <c r="K50" s="10" t="str">
        <f t="shared" si="2"/>
        <v/>
      </c>
      <c r="L50" s="12"/>
    </row>
    <row r="51" spans="1:12" x14ac:dyDescent="0.3">
      <c r="A51" s="14"/>
      <c r="B51" s="12"/>
      <c r="C51" s="12"/>
      <c r="D51" s="12"/>
      <c r="E51" s="13"/>
      <c r="F51" s="13"/>
      <c r="G51" s="10" t="str">
        <f t="shared" si="0"/>
        <v/>
      </c>
      <c r="H51" s="13"/>
      <c r="I51" s="10" t="str">
        <f t="shared" si="1"/>
        <v/>
      </c>
      <c r="J51" s="10" t="str">
        <f>IF(B51="","",IF(_xlfn.MAXIFS(F$3:F50,B$3:B50,B51)&gt;0,_xlfn.MAXIFS(F$3:F50,B$3:B50,B51),IFERROR(INDEX(Máquinas!$D$4:$D$53,MATCH(B51,Máquinas!$A$4:$A$53,0)),"")))</f>
        <v/>
      </c>
      <c r="K51" s="10" t="str">
        <f t="shared" si="2"/>
        <v/>
      </c>
      <c r="L51" s="12"/>
    </row>
    <row r="52" spans="1:12" x14ac:dyDescent="0.3">
      <c r="A52" s="14"/>
      <c r="B52" s="12"/>
      <c r="C52" s="12"/>
      <c r="D52" s="12"/>
      <c r="E52" s="13"/>
      <c r="F52" s="13"/>
      <c r="G52" s="10" t="str">
        <f t="shared" si="0"/>
        <v/>
      </c>
      <c r="H52" s="13"/>
      <c r="I52" s="10" t="str">
        <f t="shared" si="1"/>
        <v/>
      </c>
      <c r="J52" s="10" t="str">
        <f>IF(B52="","",IF(_xlfn.MAXIFS(F$3:F51,B$3:B51,B52)&gt;0,_xlfn.MAXIFS(F$3:F51,B$3:B51,B52),IFERROR(INDEX(Máquinas!$D$4:$D$53,MATCH(B52,Máquinas!$A$4:$A$53,0)),"")))</f>
        <v/>
      </c>
      <c r="K52" s="10" t="str">
        <f t="shared" si="2"/>
        <v/>
      </c>
      <c r="L52" s="12"/>
    </row>
    <row r="53" spans="1:12" x14ac:dyDescent="0.3">
      <c r="A53" s="14"/>
      <c r="B53" s="12"/>
      <c r="C53" s="12"/>
      <c r="D53" s="12"/>
      <c r="E53" s="13"/>
      <c r="F53" s="13"/>
      <c r="G53" s="10" t="str">
        <f t="shared" si="0"/>
        <v/>
      </c>
      <c r="H53" s="13"/>
      <c r="I53" s="10" t="str">
        <f t="shared" si="1"/>
        <v/>
      </c>
      <c r="J53" s="10" t="str">
        <f>IF(B53="","",IF(_xlfn.MAXIFS(F$3:F52,B$3:B52,B53)&gt;0,_xlfn.MAXIFS(F$3:F52,B$3:B52,B53),IFERROR(INDEX(Máquinas!$D$4:$D$53,MATCH(B53,Máquinas!$A$4:$A$53,0)),"")))</f>
        <v/>
      </c>
      <c r="K53" s="10" t="str">
        <f t="shared" si="2"/>
        <v/>
      </c>
      <c r="L53" s="12"/>
    </row>
    <row r="54" spans="1:12" x14ac:dyDescent="0.3">
      <c r="A54" s="14"/>
      <c r="B54" s="12"/>
      <c r="C54" s="12"/>
      <c r="D54" s="12"/>
      <c r="E54" s="13"/>
      <c r="F54" s="13"/>
      <c r="G54" s="10" t="str">
        <f t="shared" si="0"/>
        <v/>
      </c>
      <c r="H54" s="13"/>
      <c r="I54" s="10" t="str">
        <f t="shared" si="1"/>
        <v/>
      </c>
      <c r="J54" s="10" t="str">
        <f>IF(B54="","",IF(_xlfn.MAXIFS(F$3:F53,B$3:B53,B54)&gt;0,_xlfn.MAXIFS(F$3:F53,B$3:B53,B54),IFERROR(INDEX(Máquinas!$D$4:$D$53,MATCH(B54,Máquinas!$A$4:$A$53,0)),"")))</f>
        <v/>
      </c>
      <c r="K54" s="10" t="str">
        <f t="shared" si="2"/>
        <v/>
      </c>
      <c r="L54" s="12"/>
    </row>
    <row r="55" spans="1:12" x14ac:dyDescent="0.3">
      <c r="A55" s="14"/>
      <c r="B55" s="12"/>
      <c r="C55" s="12"/>
      <c r="D55" s="12"/>
      <c r="E55" s="13"/>
      <c r="F55" s="13"/>
      <c r="G55" s="10" t="str">
        <f t="shared" si="0"/>
        <v/>
      </c>
      <c r="H55" s="13"/>
      <c r="I55" s="10" t="str">
        <f t="shared" si="1"/>
        <v/>
      </c>
      <c r="J55" s="10" t="str">
        <f>IF(B55="","",IF(_xlfn.MAXIFS(F$3:F54,B$3:B54,B55)&gt;0,_xlfn.MAXIFS(F$3:F54,B$3:B54,B55),IFERROR(INDEX(Máquinas!$D$4:$D$53,MATCH(B55,Máquinas!$A$4:$A$53,0)),"")))</f>
        <v/>
      </c>
      <c r="K55" s="10" t="str">
        <f t="shared" si="2"/>
        <v/>
      </c>
      <c r="L55" s="12"/>
    </row>
    <row r="56" spans="1:12" x14ac:dyDescent="0.3">
      <c r="A56" s="14"/>
      <c r="B56" s="12"/>
      <c r="C56" s="12"/>
      <c r="D56" s="12"/>
      <c r="E56" s="13"/>
      <c r="F56" s="13"/>
      <c r="G56" s="10" t="str">
        <f t="shared" si="0"/>
        <v/>
      </c>
      <c r="H56" s="13"/>
      <c r="I56" s="10" t="str">
        <f t="shared" si="1"/>
        <v/>
      </c>
      <c r="J56" s="10" t="str">
        <f>IF(B56="","",IF(_xlfn.MAXIFS(F$3:F55,B$3:B55,B56)&gt;0,_xlfn.MAXIFS(F$3:F55,B$3:B55,B56),IFERROR(INDEX(Máquinas!$D$4:$D$53,MATCH(B56,Máquinas!$A$4:$A$53,0)),"")))</f>
        <v/>
      </c>
      <c r="K56" s="10" t="str">
        <f t="shared" si="2"/>
        <v/>
      </c>
      <c r="L56" s="12"/>
    </row>
    <row r="57" spans="1:12" x14ac:dyDescent="0.3">
      <c r="A57" s="14"/>
      <c r="B57" s="12"/>
      <c r="C57" s="12"/>
      <c r="D57" s="12"/>
      <c r="E57" s="13"/>
      <c r="F57" s="13"/>
      <c r="G57" s="10" t="str">
        <f t="shared" si="0"/>
        <v/>
      </c>
      <c r="H57" s="13"/>
      <c r="I57" s="10" t="str">
        <f t="shared" si="1"/>
        <v/>
      </c>
      <c r="J57" s="10" t="str">
        <f>IF(B57="","",IF(_xlfn.MAXIFS(F$3:F56,B$3:B56,B57)&gt;0,_xlfn.MAXIFS(F$3:F56,B$3:B56,B57),IFERROR(INDEX(Máquinas!$D$4:$D$53,MATCH(B57,Máquinas!$A$4:$A$53,0)),"")))</f>
        <v/>
      </c>
      <c r="K57" s="10" t="str">
        <f t="shared" si="2"/>
        <v/>
      </c>
      <c r="L57" s="12"/>
    </row>
    <row r="58" spans="1:12" x14ac:dyDescent="0.3">
      <c r="A58" s="14"/>
      <c r="B58" s="12"/>
      <c r="C58" s="12"/>
      <c r="D58" s="12"/>
      <c r="E58" s="13"/>
      <c r="F58" s="13"/>
      <c r="G58" s="10" t="str">
        <f t="shared" si="0"/>
        <v/>
      </c>
      <c r="H58" s="13"/>
      <c r="I58" s="10" t="str">
        <f t="shared" si="1"/>
        <v/>
      </c>
      <c r="J58" s="10" t="str">
        <f>IF(B58="","",IF(_xlfn.MAXIFS(F$3:F57,B$3:B57,B58)&gt;0,_xlfn.MAXIFS(F$3:F57,B$3:B57,B58),IFERROR(INDEX(Máquinas!$D$4:$D$53,MATCH(B58,Máquinas!$A$4:$A$53,0)),"")))</f>
        <v/>
      </c>
      <c r="K58" s="10" t="str">
        <f t="shared" si="2"/>
        <v/>
      </c>
      <c r="L58" s="12"/>
    </row>
    <row r="59" spans="1:12" x14ac:dyDescent="0.3">
      <c r="A59" s="14"/>
      <c r="B59" s="12"/>
      <c r="C59" s="12"/>
      <c r="D59" s="12"/>
      <c r="E59" s="13"/>
      <c r="F59" s="13"/>
      <c r="G59" s="10" t="str">
        <f t="shared" si="0"/>
        <v/>
      </c>
      <c r="H59" s="13"/>
      <c r="I59" s="10" t="str">
        <f t="shared" si="1"/>
        <v/>
      </c>
      <c r="J59" s="10" t="str">
        <f>IF(B59="","",IF(_xlfn.MAXIFS(F$3:F58,B$3:B58,B59)&gt;0,_xlfn.MAXIFS(F$3:F58,B$3:B58,B59),IFERROR(INDEX(Máquinas!$D$4:$D$53,MATCH(B59,Máquinas!$A$4:$A$53,0)),"")))</f>
        <v/>
      </c>
      <c r="K59" s="10" t="str">
        <f t="shared" si="2"/>
        <v/>
      </c>
      <c r="L59" s="12"/>
    </row>
    <row r="60" spans="1:12" x14ac:dyDescent="0.3">
      <c r="A60" s="14"/>
      <c r="B60" s="12"/>
      <c r="C60" s="12"/>
      <c r="D60" s="12"/>
      <c r="E60" s="13"/>
      <c r="F60" s="13"/>
      <c r="G60" s="10" t="str">
        <f t="shared" si="0"/>
        <v/>
      </c>
      <c r="H60" s="13"/>
      <c r="I60" s="10" t="str">
        <f t="shared" si="1"/>
        <v/>
      </c>
      <c r="J60" s="10" t="str">
        <f>IF(B60="","",IF(_xlfn.MAXIFS(F$3:F59,B$3:B59,B60)&gt;0,_xlfn.MAXIFS(F$3:F59,B$3:B59,B60),IFERROR(INDEX(Máquinas!$D$4:$D$53,MATCH(B60,Máquinas!$A$4:$A$53,0)),"")))</f>
        <v/>
      </c>
      <c r="K60" s="10" t="str">
        <f t="shared" si="2"/>
        <v/>
      </c>
      <c r="L60" s="12"/>
    </row>
    <row r="61" spans="1:12" x14ac:dyDescent="0.3">
      <c r="A61" s="14"/>
      <c r="B61" s="12"/>
      <c r="C61" s="12"/>
      <c r="D61" s="12"/>
      <c r="E61" s="13"/>
      <c r="F61" s="13"/>
      <c r="G61" s="10" t="str">
        <f t="shared" si="0"/>
        <v/>
      </c>
      <c r="H61" s="13"/>
      <c r="I61" s="10" t="str">
        <f t="shared" si="1"/>
        <v/>
      </c>
      <c r="J61" s="10" t="str">
        <f>IF(B61="","",IF(_xlfn.MAXIFS(F$3:F60,B$3:B60,B61)&gt;0,_xlfn.MAXIFS(F$3:F60,B$3:B60,B61),IFERROR(INDEX(Máquinas!$D$4:$D$53,MATCH(B61,Máquinas!$A$4:$A$53,0)),"")))</f>
        <v/>
      </c>
      <c r="K61" s="10" t="str">
        <f t="shared" si="2"/>
        <v/>
      </c>
      <c r="L61" s="12"/>
    </row>
    <row r="62" spans="1:12" x14ac:dyDescent="0.3">
      <c r="A62" s="14"/>
      <c r="B62" s="12"/>
      <c r="C62" s="12"/>
      <c r="D62" s="12"/>
      <c r="E62" s="13"/>
      <c r="F62" s="13"/>
      <c r="G62" s="10" t="str">
        <f t="shared" si="0"/>
        <v/>
      </c>
      <c r="H62" s="13"/>
      <c r="I62" s="10" t="str">
        <f t="shared" si="1"/>
        <v/>
      </c>
      <c r="J62" s="10" t="str">
        <f>IF(B62="","",IF(_xlfn.MAXIFS(F$3:F61,B$3:B61,B62)&gt;0,_xlfn.MAXIFS(F$3:F61,B$3:B61,B62),IFERROR(INDEX(Máquinas!$D$4:$D$53,MATCH(B62,Máquinas!$A$4:$A$53,0)),"")))</f>
        <v/>
      </c>
      <c r="K62" s="10" t="str">
        <f t="shared" si="2"/>
        <v/>
      </c>
      <c r="L62" s="12"/>
    </row>
    <row r="63" spans="1:12" x14ac:dyDescent="0.3">
      <c r="A63" s="14"/>
      <c r="B63" s="12"/>
      <c r="C63" s="12"/>
      <c r="D63" s="12"/>
      <c r="E63" s="13"/>
      <c r="F63" s="13"/>
      <c r="G63" s="10" t="str">
        <f t="shared" si="0"/>
        <v/>
      </c>
      <c r="H63" s="13"/>
      <c r="I63" s="10" t="str">
        <f t="shared" si="1"/>
        <v/>
      </c>
      <c r="J63" s="10" t="str">
        <f>IF(B63="","",IF(_xlfn.MAXIFS(F$3:F62,B$3:B62,B63)&gt;0,_xlfn.MAXIFS(F$3:F62,B$3:B62,B63),IFERROR(INDEX(Máquinas!$D$4:$D$53,MATCH(B63,Máquinas!$A$4:$A$53,0)),"")))</f>
        <v/>
      </c>
      <c r="K63" s="10" t="str">
        <f t="shared" si="2"/>
        <v/>
      </c>
      <c r="L63" s="12"/>
    </row>
    <row r="64" spans="1:12" x14ac:dyDescent="0.3">
      <c r="A64" s="14"/>
      <c r="B64" s="12"/>
      <c r="C64" s="12"/>
      <c r="D64" s="12"/>
      <c r="E64" s="13"/>
      <c r="F64" s="13"/>
      <c r="G64" s="10" t="str">
        <f t="shared" si="0"/>
        <v/>
      </c>
      <c r="H64" s="13"/>
      <c r="I64" s="10" t="str">
        <f t="shared" si="1"/>
        <v/>
      </c>
      <c r="J64" s="10" t="str">
        <f>IF(B64="","",IF(_xlfn.MAXIFS(F$3:F63,B$3:B63,B64)&gt;0,_xlfn.MAXIFS(F$3:F63,B$3:B63,B64),IFERROR(INDEX(Máquinas!$D$4:$D$53,MATCH(B64,Máquinas!$A$4:$A$53,0)),"")))</f>
        <v/>
      </c>
      <c r="K64" s="10" t="str">
        <f t="shared" si="2"/>
        <v/>
      </c>
      <c r="L64" s="12"/>
    </row>
    <row r="65" spans="1:12" x14ac:dyDescent="0.3">
      <c r="A65" s="14"/>
      <c r="B65" s="12"/>
      <c r="C65" s="12"/>
      <c r="D65" s="12"/>
      <c r="E65" s="13"/>
      <c r="F65" s="13"/>
      <c r="G65" s="10" t="str">
        <f t="shared" si="0"/>
        <v/>
      </c>
      <c r="H65" s="13"/>
      <c r="I65" s="10" t="str">
        <f t="shared" si="1"/>
        <v/>
      </c>
      <c r="J65" s="10" t="str">
        <f>IF(B65="","",IF(_xlfn.MAXIFS(F$3:F64,B$3:B64,B65)&gt;0,_xlfn.MAXIFS(F$3:F64,B$3:B64,B65),IFERROR(INDEX(Máquinas!$D$4:$D$53,MATCH(B65,Máquinas!$A$4:$A$53,0)),"")))</f>
        <v/>
      </c>
      <c r="K65" s="10" t="str">
        <f t="shared" si="2"/>
        <v/>
      </c>
      <c r="L65" s="12"/>
    </row>
    <row r="66" spans="1:12" x14ac:dyDescent="0.3">
      <c r="A66" s="14"/>
      <c r="B66" s="12"/>
      <c r="C66" s="12"/>
      <c r="D66" s="12"/>
      <c r="E66" s="13"/>
      <c r="F66" s="13"/>
      <c r="G66" s="10" t="str">
        <f t="shared" si="0"/>
        <v/>
      </c>
      <c r="H66" s="13"/>
      <c r="I66" s="10" t="str">
        <f t="shared" si="1"/>
        <v/>
      </c>
      <c r="J66" s="10" t="str">
        <f>IF(B66="","",IF(_xlfn.MAXIFS(F$3:F65,B$3:B65,B66)&gt;0,_xlfn.MAXIFS(F$3:F65,B$3:B65,B66),IFERROR(INDEX(Máquinas!$D$4:$D$53,MATCH(B66,Máquinas!$A$4:$A$53,0)),"")))</f>
        <v/>
      </c>
      <c r="K66" s="10" t="str">
        <f t="shared" si="2"/>
        <v/>
      </c>
      <c r="L66" s="12"/>
    </row>
    <row r="67" spans="1:12" x14ac:dyDescent="0.3">
      <c r="A67" s="14"/>
      <c r="B67" s="12"/>
      <c r="C67" s="12"/>
      <c r="D67" s="12"/>
      <c r="E67" s="13"/>
      <c r="F67" s="13"/>
      <c r="G67" s="10" t="str">
        <f t="shared" si="0"/>
        <v/>
      </c>
      <c r="H67" s="13"/>
      <c r="I67" s="10" t="str">
        <f t="shared" si="1"/>
        <v/>
      </c>
      <c r="J67" s="10" t="str">
        <f>IF(B67="","",IF(_xlfn.MAXIFS(F$3:F66,B$3:B66,B67)&gt;0,_xlfn.MAXIFS(F$3:F66,B$3:B66,B67),IFERROR(INDEX(Máquinas!$D$4:$D$53,MATCH(B67,Máquinas!$A$4:$A$53,0)),"")))</f>
        <v/>
      </c>
      <c r="K67" s="10" t="str">
        <f t="shared" si="2"/>
        <v/>
      </c>
      <c r="L67" s="12"/>
    </row>
    <row r="68" spans="1:12" x14ac:dyDescent="0.3">
      <c r="A68" s="14"/>
      <c r="B68" s="12"/>
      <c r="C68" s="12"/>
      <c r="D68" s="12"/>
      <c r="E68" s="13"/>
      <c r="F68" s="13"/>
      <c r="G68" s="10" t="str">
        <f t="shared" ref="G68:G131" si="3">IF(OR(E68="",F68=""),"",ROUND(F68-E68,1))</f>
        <v/>
      </c>
      <c r="H68" s="13"/>
      <c r="I68" s="10" t="str">
        <f t="shared" ref="I68:I131" si="4">IF(OR(G68="",H68=""),"",ROUND(G68-H68,1))</f>
        <v/>
      </c>
      <c r="J68" s="10" t="str">
        <f>IF(B68="","",IF(_xlfn.MAXIFS(F$3:F67,B$3:B67,B68)&gt;0,_xlfn.MAXIFS(F$3:F67,B$3:B67,B68),IFERROR(INDEX(Máquinas!$D$4:$D$53,MATCH(B68,Máquinas!$A$4:$A$53,0)),"")))</f>
        <v/>
      </c>
      <c r="K68" s="10" t="str">
        <f t="shared" ref="K68:K131" si="5">IF(OR(E68="",J68=""),"",ROUND(E68-J68,1))</f>
        <v/>
      </c>
      <c r="L68" s="12"/>
    </row>
    <row r="69" spans="1:12" x14ac:dyDescent="0.3">
      <c r="A69" s="14"/>
      <c r="B69" s="12"/>
      <c r="C69" s="12"/>
      <c r="D69" s="12"/>
      <c r="E69" s="13"/>
      <c r="F69" s="13"/>
      <c r="G69" s="10" t="str">
        <f t="shared" si="3"/>
        <v/>
      </c>
      <c r="H69" s="13"/>
      <c r="I69" s="10" t="str">
        <f t="shared" si="4"/>
        <v/>
      </c>
      <c r="J69" s="10" t="str">
        <f>IF(B69="","",IF(_xlfn.MAXIFS(F$3:F68,B$3:B68,B69)&gt;0,_xlfn.MAXIFS(F$3:F68,B$3:B68,B69),IFERROR(INDEX(Máquinas!$D$4:$D$53,MATCH(B69,Máquinas!$A$4:$A$53,0)),"")))</f>
        <v/>
      </c>
      <c r="K69" s="10" t="str">
        <f t="shared" si="5"/>
        <v/>
      </c>
      <c r="L69" s="12"/>
    </row>
    <row r="70" spans="1:12" x14ac:dyDescent="0.3">
      <c r="A70" s="14"/>
      <c r="B70" s="12"/>
      <c r="C70" s="12"/>
      <c r="D70" s="12"/>
      <c r="E70" s="13"/>
      <c r="F70" s="13"/>
      <c r="G70" s="10" t="str">
        <f t="shared" si="3"/>
        <v/>
      </c>
      <c r="H70" s="13"/>
      <c r="I70" s="10" t="str">
        <f t="shared" si="4"/>
        <v/>
      </c>
      <c r="J70" s="10" t="str">
        <f>IF(B70="","",IF(_xlfn.MAXIFS(F$3:F69,B$3:B69,B70)&gt;0,_xlfn.MAXIFS(F$3:F69,B$3:B69,B70),IFERROR(INDEX(Máquinas!$D$4:$D$53,MATCH(B70,Máquinas!$A$4:$A$53,0)),"")))</f>
        <v/>
      </c>
      <c r="K70" s="10" t="str">
        <f t="shared" si="5"/>
        <v/>
      </c>
      <c r="L70" s="12"/>
    </row>
    <row r="71" spans="1:12" x14ac:dyDescent="0.3">
      <c r="A71" s="14"/>
      <c r="B71" s="12"/>
      <c r="C71" s="12"/>
      <c r="D71" s="12"/>
      <c r="E71" s="13"/>
      <c r="F71" s="13"/>
      <c r="G71" s="10" t="str">
        <f t="shared" si="3"/>
        <v/>
      </c>
      <c r="H71" s="13"/>
      <c r="I71" s="10" t="str">
        <f t="shared" si="4"/>
        <v/>
      </c>
      <c r="J71" s="10" t="str">
        <f>IF(B71="","",IF(_xlfn.MAXIFS(F$3:F70,B$3:B70,B71)&gt;0,_xlfn.MAXIFS(F$3:F70,B$3:B70,B71),IFERROR(INDEX(Máquinas!$D$4:$D$53,MATCH(B71,Máquinas!$A$4:$A$53,0)),"")))</f>
        <v/>
      </c>
      <c r="K71" s="10" t="str">
        <f t="shared" si="5"/>
        <v/>
      </c>
      <c r="L71" s="12"/>
    </row>
    <row r="72" spans="1:12" x14ac:dyDescent="0.3">
      <c r="A72" s="14"/>
      <c r="B72" s="12"/>
      <c r="C72" s="12"/>
      <c r="D72" s="12"/>
      <c r="E72" s="13"/>
      <c r="F72" s="13"/>
      <c r="G72" s="10" t="str">
        <f t="shared" si="3"/>
        <v/>
      </c>
      <c r="H72" s="13"/>
      <c r="I72" s="10" t="str">
        <f t="shared" si="4"/>
        <v/>
      </c>
      <c r="J72" s="10" t="str">
        <f>IF(B72="","",IF(_xlfn.MAXIFS(F$3:F71,B$3:B71,B72)&gt;0,_xlfn.MAXIFS(F$3:F71,B$3:B71,B72),IFERROR(INDEX(Máquinas!$D$4:$D$53,MATCH(B72,Máquinas!$A$4:$A$53,0)),"")))</f>
        <v/>
      </c>
      <c r="K72" s="10" t="str">
        <f t="shared" si="5"/>
        <v/>
      </c>
      <c r="L72" s="12"/>
    </row>
    <row r="73" spans="1:12" x14ac:dyDescent="0.3">
      <c r="A73" s="14"/>
      <c r="B73" s="12"/>
      <c r="C73" s="12"/>
      <c r="D73" s="12"/>
      <c r="E73" s="13"/>
      <c r="F73" s="13"/>
      <c r="G73" s="10" t="str">
        <f t="shared" si="3"/>
        <v/>
      </c>
      <c r="H73" s="13"/>
      <c r="I73" s="10" t="str">
        <f t="shared" si="4"/>
        <v/>
      </c>
      <c r="J73" s="10" t="str">
        <f>IF(B73="","",IF(_xlfn.MAXIFS(F$3:F72,B$3:B72,B73)&gt;0,_xlfn.MAXIFS(F$3:F72,B$3:B72,B73),IFERROR(INDEX(Máquinas!$D$4:$D$53,MATCH(B73,Máquinas!$A$4:$A$53,0)),"")))</f>
        <v/>
      </c>
      <c r="K73" s="10" t="str">
        <f t="shared" si="5"/>
        <v/>
      </c>
      <c r="L73" s="12"/>
    </row>
    <row r="74" spans="1:12" x14ac:dyDescent="0.3">
      <c r="A74" s="14"/>
      <c r="B74" s="12"/>
      <c r="C74" s="12"/>
      <c r="D74" s="12"/>
      <c r="E74" s="13"/>
      <c r="F74" s="13"/>
      <c r="G74" s="10" t="str">
        <f t="shared" si="3"/>
        <v/>
      </c>
      <c r="H74" s="13"/>
      <c r="I74" s="10" t="str">
        <f t="shared" si="4"/>
        <v/>
      </c>
      <c r="J74" s="10" t="str">
        <f>IF(B74="","",IF(_xlfn.MAXIFS(F$3:F73,B$3:B73,B74)&gt;0,_xlfn.MAXIFS(F$3:F73,B$3:B73,B74),IFERROR(INDEX(Máquinas!$D$4:$D$53,MATCH(B74,Máquinas!$A$4:$A$53,0)),"")))</f>
        <v/>
      </c>
      <c r="K74" s="10" t="str">
        <f t="shared" si="5"/>
        <v/>
      </c>
      <c r="L74" s="12"/>
    </row>
    <row r="75" spans="1:12" x14ac:dyDescent="0.3">
      <c r="A75" s="14"/>
      <c r="B75" s="12"/>
      <c r="C75" s="12"/>
      <c r="D75" s="12"/>
      <c r="E75" s="13"/>
      <c r="F75" s="13"/>
      <c r="G75" s="10" t="str">
        <f t="shared" si="3"/>
        <v/>
      </c>
      <c r="H75" s="13"/>
      <c r="I75" s="10" t="str">
        <f t="shared" si="4"/>
        <v/>
      </c>
      <c r="J75" s="10" t="str">
        <f>IF(B75="","",IF(_xlfn.MAXIFS(F$3:F74,B$3:B74,B75)&gt;0,_xlfn.MAXIFS(F$3:F74,B$3:B74,B75),IFERROR(INDEX(Máquinas!$D$4:$D$53,MATCH(B75,Máquinas!$A$4:$A$53,0)),"")))</f>
        <v/>
      </c>
      <c r="K75" s="10" t="str">
        <f t="shared" si="5"/>
        <v/>
      </c>
      <c r="L75" s="12"/>
    </row>
    <row r="76" spans="1:12" x14ac:dyDescent="0.3">
      <c r="A76" s="14"/>
      <c r="B76" s="12"/>
      <c r="C76" s="12"/>
      <c r="D76" s="12"/>
      <c r="E76" s="13"/>
      <c r="F76" s="13"/>
      <c r="G76" s="10" t="str">
        <f t="shared" si="3"/>
        <v/>
      </c>
      <c r="H76" s="13"/>
      <c r="I76" s="10" t="str">
        <f t="shared" si="4"/>
        <v/>
      </c>
      <c r="J76" s="10" t="str">
        <f>IF(B76="","",IF(_xlfn.MAXIFS(F$3:F75,B$3:B75,B76)&gt;0,_xlfn.MAXIFS(F$3:F75,B$3:B75,B76),IFERROR(INDEX(Máquinas!$D$4:$D$53,MATCH(B76,Máquinas!$A$4:$A$53,0)),"")))</f>
        <v/>
      </c>
      <c r="K76" s="10" t="str">
        <f t="shared" si="5"/>
        <v/>
      </c>
      <c r="L76" s="12"/>
    </row>
    <row r="77" spans="1:12" x14ac:dyDescent="0.3">
      <c r="A77" s="14"/>
      <c r="B77" s="12"/>
      <c r="C77" s="12"/>
      <c r="D77" s="12"/>
      <c r="E77" s="13"/>
      <c r="F77" s="13"/>
      <c r="G77" s="10" t="str">
        <f t="shared" si="3"/>
        <v/>
      </c>
      <c r="H77" s="13"/>
      <c r="I77" s="10" t="str">
        <f t="shared" si="4"/>
        <v/>
      </c>
      <c r="J77" s="10" t="str">
        <f>IF(B77="","",IF(_xlfn.MAXIFS(F$3:F76,B$3:B76,B77)&gt;0,_xlfn.MAXIFS(F$3:F76,B$3:B76,B77),IFERROR(INDEX(Máquinas!$D$4:$D$53,MATCH(B77,Máquinas!$A$4:$A$53,0)),"")))</f>
        <v/>
      </c>
      <c r="K77" s="10" t="str">
        <f t="shared" si="5"/>
        <v/>
      </c>
      <c r="L77" s="12"/>
    </row>
    <row r="78" spans="1:12" x14ac:dyDescent="0.3">
      <c r="A78" s="14"/>
      <c r="B78" s="12"/>
      <c r="C78" s="12"/>
      <c r="D78" s="12"/>
      <c r="E78" s="13"/>
      <c r="F78" s="13"/>
      <c r="G78" s="10" t="str">
        <f t="shared" si="3"/>
        <v/>
      </c>
      <c r="H78" s="13"/>
      <c r="I78" s="10" t="str">
        <f t="shared" si="4"/>
        <v/>
      </c>
      <c r="J78" s="10" t="str">
        <f>IF(B78="","",IF(_xlfn.MAXIFS(F$3:F77,B$3:B77,B78)&gt;0,_xlfn.MAXIFS(F$3:F77,B$3:B77,B78),IFERROR(INDEX(Máquinas!$D$4:$D$53,MATCH(B78,Máquinas!$A$4:$A$53,0)),"")))</f>
        <v/>
      </c>
      <c r="K78" s="10" t="str">
        <f t="shared" si="5"/>
        <v/>
      </c>
      <c r="L78" s="12"/>
    </row>
    <row r="79" spans="1:12" x14ac:dyDescent="0.3">
      <c r="A79" s="14"/>
      <c r="B79" s="12"/>
      <c r="C79" s="12"/>
      <c r="D79" s="12"/>
      <c r="E79" s="13"/>
      <c r="F79" s="13"/>
      <c r="G79" s="10" t="str">
        <f t="shared" si="3"/>
        <v/>
      </c>
      <c r="H79" s="13"/>
      <c r="I79" s="10" t="str">
        <f t="shared" si="4"/>
        <v/>
      </c>
      <c r="J79" s="10" t="str">
        <f>IF(B79="","",IF(_xlfn.MAXIFS(F$3:F78,B$3:B78,B79)&gt;0,_xlfn.MAXIFS(F$3:F78,B$3:B78,B79),IFERROR(INDEX(Máquinas!$D$4:$D$53,MATCH(B79,Máquinas!$A$4:$A$53,0)),"")))</f>
        <v/>
      </c>
      <c r="K79" s="10" t="str">
        <f t="shared" si="5"/>
        <v/>
      </c>
      <c r="L79" s="12"/>
    </row>
    <row r="80" spans="1:12" x14ac:dyDescent="0.3">
      <c r="A80" s="14"/>
      <c r="B80" s="12"/>
      <c r="C80" s="12"/>
      <c r="D80" s="12"/>
      <c r="E80" s="13"/>
      <c r="F80" s="13"/>
      <c r="G80" s="10" t="str">
        <f t="shared" si="3"/>
        <v/>
      </c>
      <c r="H80" s="13"/>
      <c r="I80" s="10" t="str">
        <f t="shared" si="4"/>
        <v/>
      </c>
      <c r="J80" s="10" t="str">
        <f>IF(B80="","",IF(_xlfn.MAXIFS(F$3:F79,B$3:B79,B80)&gt;0,_xlfn.MAXIFS(F$3:F79,B$3:B79,B80),IFERROR(INDEX(Máquinas!$D$4:$D$53,MATCH(B80,Máquinas!$A$4:$A$53,0)),"")))</f>
        <v/>
      </c>
      <c r="K80" s="10" t="str">
        <f t="shared" si="5"/>
        <v/>
      </c>
      <c r="L80" s="12"/>
    </row>
    <row r="81" spans="1:12" x14ac:dyDescent="0.3">
      <c r="A81" s="14"/>
      <c r="B81" s="12"/>
      <c r="C81" s="12"/>
      <c r="D81" s="12"/>
      <c r="E81" s="13"/>
      <c r="F81" s="13"/>
      <c r="G81" s="10" t="str">
        <f t="shared" si="3"/>
        <v/>
      </c>
      <c r="H81" s="13"/>
      <c r="I81" s="10" t="str">
        <f t="shared" si="4"/>
        <v/>
      </c>
      <c r="J81" s="10" t="str">
        <f>IF(B81="","",IF(_xlfn.MAXIFS(F$3:F80,B$3:B80,B81)&gt;0,_xlfn.MAXIFS(F$3:F80,B$3:B80,B81),IFERROR(INDEX(Máquinas!$D$4:$D$53,MATCH(B81,Máquinas!$A$4:$A$53,0)),"")))</f>
        <v/>
      </c>
      <c r="K81" s="10" t="str">
        <f t="shared" si="5"/>
        <v/>
      </c>
      <c r="L81" s="12"/>
    </row>
    <row r="82" spans="1:12" x14ac:dyDescent="0.3">
      <c r="A82" s="14"/>
      <c r="B82" s="12"/>
      <c r="C82" s="12"/>
      <c r="D82" s="12"/>
      <c r="E82" s="13"/>
      <c r="F82" s="13"/>
      <c r="G82" s="10" t="str">
        <f t="shared" si="3"/>
        <v/>
      </c>
      <c r="H82" s="13"/>
      <c r="I82" s="10" t="str">
        <f t="shared" si="4"/>
        <v/>
      </c>
      <c r="J82" s="10" t="str">
        <f>IF(B82="","",IF(_xlfn.MAXIFS(F$3:F81,B$3:B81,B82)&gt;0,_xlfn.MAXIFS(F$3:F81,B$3:B81,B82),IFERROR(INDEX(Máquinas!$D$4:$D$53,MATCH(B82,Máquinas!$A$4:$A$53,0)),"")))</f>
        <v/>
      </c>
      <c r="K82" s="10" t="str">
        <f t="shared" si="5"/>
        <v/>
      </c>
      <c r="L82" s="12"/>
    </row>
    <row r="83" spans="1:12" x14ac:dyDescent="0.3">
      <c r="A83" s="14"/>
      <c r="B83" s="12"/>
      <c r="C83" s="12"/>
      <c r="D83" s="12"/>
      <c r="E83" s="13"/>
      <c r="F83" s="13"/>
      <c r="G83" s="10" t="str">
        <f t="shared" si="3"/>
        <v/>
      </c>
      <c r="H83" s="13"/>
      <c r="I83" s="10" t="str">
        <f t="shared" si="4"/>
        <v/>
      </c>
      <c r="J83" s="10" t="str">
        <f>IF(B83="","",IF(_xlfn.MAXIFS(F$3:F82,B$3:B82,B83)&gt;0,_xlfn.MAXIFS(F$3:F82,B$3:B82,B83),IFERROR(INDEX(Máquinas!$D$4:$D$53,MATCH(B83,Máquinas!$A$4:$A$53,0)),"")))</f>
        <v/>
      </c>
      <c r="K83" s="10" t="str">
        <f t="shared" si="5"/>
        <v/>
      </c>
      <c r="L83" s="12"/>
    </row>
    <row r="84" spans="1:12" x14ac:dyDescent="0.3">
      <c r="A84" s="14"/>
      <c r="B84" s="12"/>
      <c r="C84" s="12"/>
      <c r="D84" s="12"/>
      <c r="E84" s="13"/>
      <c r="F84" s="13"/>
      <c r="G84" s="10" t="str">
        <f t="shared" si="3"/>
        <v/>
      </c>
      <c r="H84" s="13"/>
      <c r="I84" s="10" t="str">
        <f t="shared" si="4"/>
        <v/>
      </c>
      <c r="J84" s="10" t="str">
        <f>IF(B84="","",IF(_xlfn.MAXIFS(F$3:F83,B$3:B83,B84)&gt;0,_xlfn.MAXIFS(F$3:F83,B$3:B83,B84),IFERROR(INDEX(Máquinas!$D$4:$D$53,MATCH(B84,Máquinas!$A$4:$A$53,0)),"")))</f>
        <v/>
      </c>
      <c r="K84" s="10" t="str">
        <f t="shared" si="5"/>
        <v/>
      </c>
      <c r="L84" s="12"/>
    </row>
    <row r="85" spans="1:12" x14ac:dyDescent="0.3">
      <c r="A85" s="14"/>
      <c r="B85" s="12"/>
      <c r="C85" s="12"/>
      <c r="D85" s="12"/>
      <c r="E85" s="13"/>
      <c r="F85" s="13"/>
      <c r="G85" s="10" t="str">
        <f t="shared" si="3"/>
        <v/>
      </c>
      <c r="H85" s="13"/>
      <c r="I85" s="10" t="str">
        <f t="shared" si="4"/>
        <v/>
      </c>
      <c r="J85" s="10" t="str">
        <f>IF(B85="","",IF(_xlfn.MAXIFS(F$3:F84,B$3:B84,B85)&gt;0,_xlfn.MAXIFS(F$3:F84,B$3:B84,B85),IFERROR(INDEX(Máquinas!$D$4:$D$53,MATCH(B85,Máquinas!$A$4:$A$53,0)),"")))</f>
        <v/>
      </c>
      <c r="K85" s="10" t="str">
        <f t="shared" si="5"/>
        <v/>
      </c>
      <c r="L85" s="12"/>
    </row>
    <row r="86" spans="1:12" x14ac:dyDescent="0.3">
      <c r="A86" s="14"/>
      <c r="B86" s="12"/>
      <c r="C86" s="12"/>
      <c r="D86" s="12"/>
      <c r="E86" s="13"/>
      <c r="F86" s="13"/>
      <c r="G86" s="10" t="str">
        <f t="shared" si="3"/>
        <v/>
      </c>
      <c r="H86" s="13"/>
      <c r="I86" s="10" t="str">
        <f t="shared" si="4"/>
        <v/>
      </c>
      <c r="J86" s="10" t="str">
        <f>IF(B86="","",IF(_xlfn.MAXIFS(F$3:F85,B$3:B85,B86)&gt;0,_xlfn.MAXIFS(F$3:F85,B$3:B85,B86),IFERROR(INDEX(Máquinas!$D$4:$D$53,MATCH(B86,Máquinas!$A$4:$A$53,0)),"")))</f>
        <v/>
      </c>
      <c r="K86" s="10" t="str">
        <f t="shared" si="5"/>
        <v/>
      </c>
      <c r="L86" s="12"/>
    </row>
    <row r="87" spans="1:12" x14ac:dyDescent="0.3">
      <c r="A87" s="14"/>
      <c r="B87" s="12"/>
      <c r="C87" s="12"/>
      <c r="D87" s="12"/>
      <c r="E87" s="13"/>
      <c r="F87" s="13"/>
      <c r="G87" s="10" t="str">
        <f t="shared" si="3"/>
        <v/>
      </c>
      <c r="H87" s="13"/>
      <c r="I87" s="10" t="str">
        <f t="shared" si="4"/>
        <v/>
      </c>
      <c r="J87" s="10" t="str">
        <f>IF(B87="","",IF(_xlfn.MAXIFS(F$3:F86,B$3:B86,B87)&gt;0,_xlfn.MAXIFS(F$3:F86,B$3:B86,B87),IFERROR(INDEX(Máquinas!$D$4:$D$53,MATCH(B87,Máquinas!$A$4:$A$53,0)),"")))</f>
        <v/>
      </c>
      <c r="K87" s="10" t="str">
        <f t="shared" si="5"/>
        <v/>
      </c>
      <c r="L87" s="12"/>
    </row>
    <row r="88" spans="1:12" x14ac:dyDescent="0.3">
      <c r="A88" s="14"/>
      <c r="B88" s="12"/>
      <c r="C88" s="12"/>
      <c r="D88" s="12"/>
      <c r="E88" s="13"/>
      <c r="F88" s="13"/>
      <c r="G88" s="10" t="str">
        <f t="shared" si="3"/>
        <v/>
      </c>
      <c r="H88" s="13"/>
      <c r="I88" s="10" t="str">
        <f t="shared" si="4"/>
        <v/>
      </c>
      <c r="J88" s="10" t="str">
        <f>IF(B88="","",IF(_xlfn.MAXIFS(F$3:F87,B$3:B87,B88)&gt;0,_xlfn.MAXIFS(F$3:F87,B$3:B87,B88),IFERROR(INDEX(Máquinas!$D$4:$D$53,MATCH(B88,Máquinas!$A$4:$A$53,0)),"")))</f>
        <v/>
      </c>
      <c r="K88" s="10" t="str">
        <f t="shared" si="5"/>
        <v/>
      </c>
      <c r="L88" s="12"/>
    </row>
    <row r="89" spans="1:12" x14ac:dyDescent="0.3">
      <c r="A89" s="14"/>
      <c r="B89" s="12"/>
      <c r="C89" s="12"/>
      <c r="D89" s="12"/>
      <c r="E89" s="13"/>
      <c r="F89" s="13"/>
      <c r="G89" s="10" t="str">
        <f t="shared" si="3"/>
        <v/>
      </c>
      <c r="H89" s="13"/>
      <c r="I89" s="10" t="str">
        <f t="shared" si="4"/>
        <v/>
      </c>
      <c r="J89" s="10" t="str">
        <f>IF(B89="","",IF(_xlfn.MAXIFS(F$3:F88,B$3:B88,B89)&gt;0,_xlfn.MAXIFS(F$3:F88,B$3:B88,B89),IFERROR(INDEX(Máquinas!$D$4:$D$53,MATCH(B89,Máquinas!$A$4:$A$53,0)),"")))</f>
        <v/>
      </c>
      <c r="K89" s="10" t="str">
        <f t="shared" si="5"/>
        <v/>
      </c>
      <c r="L89" s="12"/>
    </row>
    <row r="90" spans="1:12" x14ac:dyDescent="0.3">
      <c r="A90" s="14"/>
      <c r="B90" s="12"/>
      <c r="C90" s="12"/>
      <c r="D90" s="12"/>
      <c r="E90" s="13"/>
      <c r="F90" s="13"/>
      <c r="G90" s="10" t="str">
        <f t="shared" si="3"/>
        <v/>
      </c>
      <c r="H90" s="13"/>
      <c r="I90" s="10" t="str">
        <f t="shared" si="4"/>
        <v/>
      </c>
      <c r="J90" s="10" t="str">
        <f>IF(B90="","",IF(_xlfn.MAXIFS(F$3:F89,B$3:B89,B90)&gt;0,_xlfn.MAXIFS(F$3:F89,B$3:B89,B90),IFERROR(INDEX(Máquinas!$D$4:$D$53,MATCH(B90,Máquinas!$A$4:$A$53,0)),"")))</f>
        <v/>
      </c>
      <c r="K90" s="10" t="str">
        <f t="shared" si="5"/>
        <v/>
      </c>
      <c r="L90" s="12"/>
    </row>
    <row r="91" spans="1:12" x14ac:dyDescent="0.3">
      <c r="A91" s="14"/>
      <c r="B91" s="12"/>
      <c r="C91" s="12"/>
      <c r="D91" s="12"/>
      <c r="E91" s="13"/>
      <c r="F91" s="13"/>
      <c r="G91" s="10" t="str">
        <f t="shared" si="3"/>
        <v/>
      </c>
      <c r="H91" s="13"/>
      <c r="I91" s="10" t="str">
        <f t="shared" si="4"/>
        <v/>
      </c>
      <c r="J91" s="10" t="str">
        <f>IF(B91="","",IF(_xlfn.MAXIFS(F$3:F90,B$3:B90,B91)&gt;0,_xlfn.MAXIFS(F$3:F90,B$3:B90,B91),IFERROR(INDEX(Máquinas!$D$4:$D$53,MATCH(B91,Máquinas!$A$4:$A$53,0)),"")))</f>
        <v/>
      </c>
      <c r="K91" s="10" t="str">
        <f t="shared" si="5"/>
        <v/>
      </c>
      <c r="L91" s="12"/>
    </row>
    <row r="92" spans="1:12" x14ac:dyDescent="0.3">
      <c r="A92" s="14"/>
      <c r="B92" s="12"/>
      <c r="C92" s="12"/>
      <c r="D92" s="12"/>
      <c r="E92" s="13"/>
      <c r="F92" s="13"/>
      <c r="G92" s="10" t="str">
        <f t="shared" si="3"/>
        <v/>
      </c>
      <c r="H92" s="13"/>
      <c r="I92" s="10" t="str">
        <f t="shared" si="4"/>
        <v/>
      </c>
      <c r="J92" s="10" t="str">
        <f>IF(B92="","",IF(_xlfn.MAXIFS(F$3:F91,B$3:B91,B92)&gt;0,_xlfn.MAXIFS(F$3:F91,B$3:B91,B92),IFERROR(INDEX(Máquinas!$D$4:$D$53,MATCH(B92,Máquinas!$A$4:$A$53,0)),"")))</f>
        <v/>
      </c>
      <c r="K92" s="10" t="str">
        <f t="shared" si="5"/>
        <v/>
      </c>
      <c r="L92" s="12"/>
    </row>
    <row r="93" spans="1:12" x14ac:dyDescent="0.3">
      <c r="A93" s="14"/>
      <c r="B93" s="12"/>
      <c r="C93" s="12"/>
      <c r="D93" s="12"/>
      <c r="E93" s="13"/>
      <c r="F93" s="13"/>
      <c r="G93" s="10" t="str">
        <f t="shared" si="3"/>
        <v/>
      </c>
      <c r="H93" s="13"/>
      <c r="I93" s="10" t="str">
        <f t="shared" si="4"/>
        <v/>
      </c>
      <c r="J93" s="10" t="str">
        <f>IF(B93="","",IF(_xlfn.MAXIFS(F$3:F92,B$3:B92,B93)&gt;0,_xlfn.MAXIFS(F$3:F92,B$3:B92,B93),IFERROR(INDEX(Máquinas!$D$4:$D$53,MATCH(B93,Máquinas!$A$4:$A$53,0)),"")))</f>
        <v/>
      </c>
      <c r="K93" s="10" t="str">
        <f t="shared" si="5"/>
        <v/>
      </c>
      <c r="L93" s="12"/>
    </row>
    <row r="94" spans="1:12" x14ac:dyDescent="0.3">
      <c r="A94" s="14"/>
      <c r="B94" s="12"/>
      <c r="C94" s="12"/>
      <c r="D94" s="12"/>
      <c r="E94" s="13"/>
      <c r="F94" s="13"/>
      <c r="G94" s="10" t="str">
        <f t="shared" si="3"/>
        <v/>
      </c>
      <c r="H94" s="13"/>
      <c r="I94" s="10" t="str">
        <f t="shared" si="4"/>
        <v/>
      </c>
      <c r="J94" s="10" t="str">
        <f>IF(B94="","",IF(_xlfn.MAXIFS(F$3:F93,B$3:B93,B94)&gt;0,_xlfn.MAXIFS(F$3:F93,B$3:B93,B94),IFERROR(INDEX(Máquinas!$D$4:$D$53,MATCH(B94,Máquinas!$A$4:$A$53,0)),"")))</f>
        <v/>
      </c>
      <c r="K94" s="10" t="str">
        <f t="shared" si="5"/>
        <v/>
      </c>
      <c r="L94" s="12"/>
    </row>
    <row r="95" spans="1:12" x14ac:dyDescent="0.3">
      <c r="A95" s="14"/>
      <c r="B95" s="12"/>
      <c r="C95" s="12"/>
      <c r="D95" s="12"/>
      <c r="E95" s="13"/>
      <c r="F95" s="13"/>
      <c r="G95" s="10" t="str">
        <f t="shared" si="3"/>
        <v/>
      </c>
      <c r="H95" s="13"/>
      <c r="I95" s="10" t="str">
        <f t="shared" si="4"/>
        <v/>
      </c>
      <c r="J95" s="10" t="str">
        <f>IF(B95="","",IF(_xlfn.MAXIFS(F$3:F94,B$3:B94,B95)&gt;0,_xlfn.MAXIFS(F$3:F94,B$3:B94,B95),IFERROR(INDEX(Máquinas!$D$4:$D$53,MATCH(B95,Máquinas!$A$4:$A$53,0)),"")))</f>
        <v/>
      </c>
      <c r="K95" s="10" t="str">
        <f t="shared" si="5"/>
        <v/>
      </c>
      <c r="L95" s="12"/>
    </row>
    <row r="96" spans="1:12" x14ac:dyDescent="0.3">
      <c r="A96" s="14"/>
      <c r="B96" s="12"/>
      <c r="C96" s="12"/>
      <c r="D96" s="12"/>
      <c r="E96" s="13"/>
      <c r="F96" s="13"/>
      <c r="G96" s="10" t="str">
        <f t="shared" si="3"/>
        <v/>
      </c>
      <c r="H96" s="13"/>
      <c r="I96" s="10" t="str">
        <f t="shared" si="4"/>
        <v/>
      </c>
      <c r="J96" s="10" t="str">
        <f>IF(B96="","",IF(_xlfn.MAXIFS(F$3:F95,B$3:B95,B96)&gt;0,_xlfn.MAXIFS(F$3:F95,B$3:B95,B96),IFERROR(INDEX(Máquinas!$D$4:$D$53,MATCH(B96,Máquinas!$A$4:$A$53,0)),"")))</f>
        <v/>
      </c>
      <c r="K96" s="10" t="str">
        <f t="shared" si="5"/>
        <v/>
      </c>
      <c r="L96" s="12"/>
    </row>
    <row r="97" spans="1:12" x14ac:dyDescent="0.3">
      <c r="A97" s="14"/>
      <c r="B97" s="12"/>
      <c r="C97" s="12"/>
      <c r="D97" s="12"/>
      <c r="E97" s="13"/>
      <c r="F97" s="13"/>
      <c r="G97" s="10" t="str">
        <f t="shared" si="3"/>
        <v/>
      </c>
      <c r="H97" s="13"/>
      <c r="I97" s="10" t="str">
        <f t="shared" si="4"/>
        <v/>
      </c>
      <c r="J97" s="10" t="str">
        <f>IF(B97="","",IF(_xlfn.MAXIFS(F$3:F96,B$3:B96,B97)&gt;0,_xlfn.MAXIFS(F$3:F96,B$3:B96,B97),IFERROR(INDEX(Máquinas!$D$4:$D$53,MATCH(B97,Máquinas!$A$4:$A$53,0)),"")))</f>
        <v/>
      </c>
      <c r="K97" s="10" t="str">
        <f t="shared" si="5"/>
        <v/>
      </c>
      <c r="L97" s="12"/>
    </row>
    <row r="98" spans="1:12" x14ac:dyDescent="0.3">
      <c r="A98" s="14"/>
      <c r="B98" s="12"/>
      <c r="C98" s="12"/>
      <c r="D98" s="12"/>
      <c r="E98" s="13"/>
      <c r="F98" s="13"/>
      <c r="G98" s="10" t="str">
        <f t="shared" si="3"/>
        <v/>
      </c>
      <c r="H98" s="13"/>
      <c r="I98" s="10" t="str">
        <f t="shared" si="4"/>
        <v/>
      </c>
      <c r="J98" s="10" t="str">
        <f>IF(B98="","",IF(_xlfn.MAXIFS(F$3:F97,B$3:B97,B98)&gt;0,_xlfn.MAXIFS(F$3:F97,B$3:B97,B98),IFERROR(INDEX(Máquinas!$D$4:$D$53,MATCH(B98,Máquinas!$A$4:$A$53,0)),"")))</f>
        <v/>
      </c>
      <c r="K98" s="10" t="str">
        <f t="shared" si="5"/>
        <v/>
      </c>
      <c r="L98" s="12"/>
    </row>
    <row r="99" spans="1:12" x14ac:dyDescent="0.3">
      <c r="A99" s="14"/>
      <c r="B99" s="12"/>
      <c r="C99" s="12"/>
      <c r="D99" s="12"/>
      <c r="E99" s="13"/>
      <c r="F99" s="13"/>
      <c r="G99" s="10" t="str">
        <f t="shared" si="3"/>
        <v/>
      </c>
      <c r="H99" s="13"/>
      <c r="I99" s="10" t="str">
        <f t="shared" si="4"/>
        <v/>
      </c>
      <c r="J99" s="10" t="str">
        <f>IF(B99="","",IF(_xlfn.MAXIFS(F$3:F98,B$3:B98,B99)&gt;0,_xlfn.MAXIFS(F$3:F98,B$3:B98,B99),IFERROR(INDEX(Máquinas!$D$4:$D$53,MATCH(B99,Máquinas!$A$4:$A$53,0)),"")))</f>
        <v/>
      </c>
      <c r="K99" s="10" t="str">
        <f t="shared" si="5"/>
        <v/>
      </c>
      <c r="L99" s="12"/>
    </row>
    <row r="100" spans="1:12" x14ac:dyDescent="0.3">
      <c r="A100" s="14"/>
      <c r="B100" s="12"/>
      <c r="C100" s="12"/>
      <c r="D100" s="12"/>
      <c r="E100" s="13"/>
      <c r="F100" s="13"/>
      <c r="G100" s="10" t="str">
        <f t="shared" si="3"/>
        <v/>
      </c>
      <c r="H100" s="13"/>
      <c r="I100" s="10" t="str">
        <f t="shared" si="4"/>
        <v/>
      </c>
      <c r="J100" s="10" t="str">
        <f>IF(B100="","",IF(_xlfn.MAXIFS(F$3:F99,B$3:B99,B100)&gt;0,_xlfn.MAXIFS(F$3:F99,B$3:B99,B100),IFERROR(INDEX(Máquinas!$D$4:$D$53,MATCH(B100,Máquinas!$A$4:$A$53,0)),"")))</f>
        <v/>
      </c>
      <c r="K100" s="10" t="str">
        <f t="shared" si="5"/>
        <v/>
      </c>
      <c r="L100" s="12"/>
    </row>
    <row r="101" spans="1:12" x14ac:dyDescent="0.3">
      <c r="A101" s="14"/>
      <c r="B101" s="12"/>
      <c r="C101" s="12"/>
      <c r="D101" s="12"/>
      <c r="E101" s="13"/>
      <c r="F101" s="13"/>
      <c r="G101" s="10" t="str">
        <f t="shared" si="3"/>
        <v/>
      </c>
      <c r="H101" s="13"/>
      <c r="I101" s="10" t="str">
        <f t="shared" si="4"/>
        <v/>
      </c>
      <c r="J101" s="10" t="str">
        <f>IF(B101="","",IF(_xlfn.MAXIFS(F$3:F100,B$3:B100,B101)&gt;0,_xlfn.MAXIFS(F$3:F100,B$3:B100,B101),IFERROR(INDEX(Máquinas!$D$4:$D$53,MATCH(B101,Máquinas!$A$4:$A$53,0)),"")))</f>
        <v/>
      </c>
      <c r="K101" s="10" t="str">
        <f t="shared" si="5"/>
        <v/>
      </c>
      <c r="L101" s="12"/>
    </row>
    <row r="102" spans="1:12" x14ac:dyDescent="0.3">
      <c r="A102" s="14"/>
      <c r="B102" s="12"/>
      <c r="C102" s="12"/>
      <c r="D102" s="12"/>
      <c r="E102" s="13"/>
      <c r="F102" s="13"/>
      <c r="G102" s="10" t="str">
        <f t="shared" si="3"/>
        <v/>
      </c>
      <c r="H102" s="13"/>
      <c r="I102" s="10" t="str">
        <f t="shared" si="4"/>
        <v/>
      </c>
      <c r="J102" s="10" t="str">
        <f>IF(B102="","",IF(_xlfn.MAXIFS(F$3:F101,B$3:B101,B102)&gt;0,_xlfn.MAXIFS(F$3:F101,B$3:B101,B102),IFERROR(INDEX(Máquinas!$D$4:$D$53,MATCH(B102,Máquinas!$A$4:$A$53,0)),"")))</f>
        <v/>
      </c>
      <c r="K102" s="10" t="str">
        <f t="shared" si="5"/>
        <v/>
      </c>
      <c r="L102" s="12"/>
    </row>
    <row r="103" spans="1:12" x14ac:dyDescent="0.3">
      <c r="A103" s="14"/>
      <c r="B103" s="12"/>
      <c r="C103" s="12"/>
      <c r="D103" s="12"/>
      <c r="E103" s="13"/>
      <c r="F103" s="13"/>
      <c r="G103" s="10" t="str">
        <f t="shared" si="3"/>
        <v/>
      </c>
      <c r="H103" s="13"/>
      <c r="I103" s="10" t="str">
        <f t="shared" si="4"/>
        <v/>
      </c>
      <c r="J103" s="10" t="str">
        <f>IF(B103="","",IF(_xlfn.MAXIFS(F$3:F102,B$3:B102,B103)&gt;0,_xlfn.MAXIFS(F$3:F102,B$3:B102,B103),IFERROR(INDEX(Máquinas!$D$4:$D$53,MATCH(B103,Máquinas!$A$4:$A$53,0)),"")))</f>
        <v/>
      </c>
      <c r="K103" s="10" t="str">
        <f t="shared" si="5"/>
        <v/>
      </c>
      <c r="L103" s="12"/>
    </row>
    <row r="104" spans="1:12" x14ac:dyDescent="0.3">
      <c r="A104" s="14"/>
      <c r="B104" s="12"/>
      <c r="C104" s="12"/>
      <c r="D104" s="12"/>
      <c r="E104" s="13"/>
      <c r="F104" s="13"/>
      <c r="G104" s="10" t="str">
        <f t="shared" si="3"/>
        <v/>
      </c>
      <c r="H104" s="13"/>
      <c r="I104" s="10" t="str">
        <f t="shared" si="4"/>
        <v/>
      </c>
      <c r="J104" s="10" t="str">
        <f>IF(B104="","",IF(_xlfn.MAXIFS(F$3:F103,B$3:B103,B104)&gt;0,_xlfn.MAXIFS(F$3:F103,B$3:B103,B104),IFERROR(INDEX(Máquinas!$D$4:$D$53,MATCH(B104,Máquinas!$A$4:$A$53,0)),"")))</f>
        <v/>
      </c>
      <c r="K104" s="10" t="str">
        <f t="shared" si="5"/>
        <v/>
      </c>
      <c r="L104" s="12"/>
    </row>
    <row r="105" spans="1:12" x14ac:dyDescent="0.3">
      <c r="A105" s="14"/>
      <c r="B105" s="12"/>
      <c r="C105" s="12"/>
      <c r="D105" s="12"/>
      <c r="E105" s="13"/>
      <c r="F105" s="13"/>
      <c r="G105" s="10" t="str">
        <f t="shared" si="3"/>
        <v/>
      </c>
      <c r="H105" s="13"/>
      <c r="I105" s="10" t="str">
        <f t="shared" si="4"/>
        <v/>
      </c>
      <c r="J105" s="10" t="str">
        <f>IF(B105="","",IF(_xlfn.MAXIFS(F$3:F104,B$3:B104,B105)&gt;0,_xlfn.MAXIFS(F$3:F104,B$3:B104,B105),IFERROR(INDEX(Máquinas!$D$4:$D$53,MATCH(B105,Máquinas!$A$4:$A$53,0)),"")))</f>
        <v/>
      </c>
      <c r="K105" s="10" t="str">
        <f t="shared" si="5"/>
        <v/>
      </c>
      <c r="L105" s="12"/>
    </row>
    <row r="106" spans="1:12" x14ac:dyDescent="0.3">
      <c r="A106" s="14"/>
      <c r="B106" s="12"/>
      <c r="C106" s="12"/>
      <c r="D106" s="12"/>
      <c r="E106" s="13"/>
      <c r="F106" s="13"/>
      <c r="G106" s="10" t="str">
        <f t="shared" si="3"/>
        <v/>
      </c>
      <c r="H106" s="13"/>
      <c r="I106" s="10" t="str">
        <f t="shared" si="4"/>
        <v/>
      </c>
      <c r="J106" s="10" t="str">
        <f>IF(B106="","",IF(_xlfn.MAXIFS(F$3:F105,B$3:B105,B106)&gt;0,_xlfn.MAXIFS(F$3:F105,B$3:B105,B106),IFERROR(INDEX(Máquinas!$D$4:$D$53,MATCH(B106,Máquinas!$A$4:$A$53,0)),"")))</f>
        <v/>
      </c>
      <c r="K106" s="10" t="str">
        <f t="shared" si="5"/>
        <v/>
      </c>
      <c r="L106" s="12"/>
    </row>
    <row r="107" spans="1:12" x14ac:dyDescent="0.3">
      <c r="A107" s="14"/>
      <c r="B107" s="12"/>
      <c r="C107" s="12"/>
      <c r="D107" s="12"/>
      <c r="E107" s="13"/>
      <c r="F107" s="13"/>
      <c r="G107" s="10" t="str">
        <f t="shared" si="3"/>
        <v/>
      </c>
      <c r="H107" s="13"/>
      <c r="I107" s="10" t="str">
        <f t="shared" si="4"/>
        <v/>
      </c>
      <c r="J107" s="10" t="str">
        <f>IF(B107="","",IF(_xlfn.MAXIFS(F$3:F106,B$3:B106,B107)&gt;0,_xlfn.MAXIFS(F$3:F106,B$3:B106,B107),IFERROR(INDEX(Máquinas!$D$4:$D$53,MATCH(B107,Máquinas!$A$4:$A$53,0)),"")))</f>
        <v/>
      </c>
      <c r="K107" s="10" t="str">
        <f t="shared" si="5"/>
        <v/>
      </c>
      <c r="L107" s="12"/>
    </row>
    <row r="108" spans="1:12" x14ac:dyDescent="0.3">
      <c r="A108" s="14"/>
      <c r="B108" s="12"/>
      <c r="C108" s="12"/>
      <c r="D108" s="12"/>
      <c r="E108" s="13"/>
      <c r="F108" s="13"/>
      <c r="G108" s="10" t="str">
        <f t="shared" si="3"/>
        <v/>
      </c>
      <c r="H108" s="13"/>
      <c r="I108" s="10" t="str">
        <f t="shared" si="4"/>
        <v/>
      </c>
      <c r="J108" s="10" t="str">
        <f>IF(B108="","",IF(_xlfn.MAXIFS(F$3:F107,B$3:B107,B108)&gt;0,_xlfn.MAXIFS(F$3:F107,B$3:B107,B108),IFERROR(INDEX(Máquinas!$D$4:$D$53,MATCH(B108,Máquinas!$A$4:$A$53,0)),"")))</f>
        <v/>
      </c>
      <c r="K108" s="10" t="str">
        <f t="shared" si="5"/>
        <v/>
      </c>
      <c r="L108" s="12"/>
    </row>
    <row r="109" spans="1:12" x14ac:dyDescent="0.3">
      <c r="A109" s="14"/>
      <c r="B109" s="12"/>
      <c r="C109" s="12"/>
      <c r="D109" s="12"/>
      <c r="E109" s="13"/>
      <c r="F109" s="13"/>
      <c r="G109" s="10" t="str">
        <f t="shared" si="3"/>
        <v/>
      </c>
      <c r="H109" s="13"/>
      <c r="I109" s="10" t="str">
        <f t="shared" si="4"/>
        <v/>
      </c>
      <c r="J109" s="10" t="str">
        <f>IF(B109="","",IF(_xlfn.MAXIFS(F$3:F108,B$3:B108,B109)&gt;0,_xlfn.MAXIFS(F$3:F108,B$3:B108,B109),IFERROR(INDEX(Máquinas!$D$4:$D$53,MATCH(B109,Máquinas!$A$4:$A$53,0)),"")))</f>
        <v/>
      </c>
      <c r="K109" s="10" t="str">
        <f t="shared" si="5"/>
        <v/>
      </c>
      <c r="L109" s="12"/>
    </row>
    <row r="110" spans="1:12" x14ac:dyDescent="0.3">
      <c r="A110" s="14"/>
      <c r="B110" s="12"/>
      <c r="C110" s="12"/>
      <c r="D110" s="12"/>
      <c r="E110" s="13"/>
      <c r="F110" s="13"/>
      <c r="G110" s="10" t="str">
        <f t="shared" si="3"/>
        <v/>
      </c>
      <c r="H110" s="13"/>
      <c r="I110" s="10" t="str">
        <f t="shared" si="4"/>
        <v/>
      </c>
      <c r="J110" s="10" t="str">
        <f>IF(B110="","",IF(_xlfn.MAXIFS(F$3:F109,B$3:B109,B110)&gt;0,_xlfn.MAXIFS(F$3:F109,B$3:B109,B110),IFERROR(INDEX(Máquinas!$D$4:$D$53,MATCH(B110,Máquinas!$A$4:$A$53,0)),"")))</f>
        <v/>
      </c>
      <c r="K110" s="10" t="str">
        <f t="shared" si="5"/>
        <v/>
      </c>
      <c r="L110" s="12"/>
    </row>
    <row r="111" spans="1:12" x14ac:dyDescent="0.3">
      <c r="A111" s="14"/>
      <c r="B111" s="12"/>
      <c r="C111" s="12"/>
      <c r="D111" s="12"/>
      <c r="E111" s="13"/>
      <c r="F111" s="13"/>
      <c r="G111" s="10" t="str">
        <f t="shared" si="3"/>
        <v/>
      </c>
      <c r="H111" s="13"/>
      <c r="I111" s="10" t="str">
        <f t="shared" si="4"/>
        <v/>
      </c>
      <c r="J111" s="10" t="str">
        <f>IF(B111="","",IF(_xlfn.MAXIFS(F$3:F110,B$3:B110,B111)&gt;0,_xlfn.MAXIFS(F$3:F110,B$3:B110,B111),IFERROR(INDEX(Máquinas!$D$4:$D$53,MATCH(B111,Máquinas!$A$4:$A$53,0)),"")))</f>
        <v/>
      </c>
      <c r="K111" s="10" t="str">
        <f t="shared" si="5"/>
        <v/>
      </c>
      <c r="L111" s="12"/>
    </row>
    <row r="112" spans="1:12" x14ac:dyDescent="0.3">
      <c r="A112" s="14"/>
      <c r="B112" s="12"/>
      <c r="C112" s="12"/>
      <c r="D112" s="12"/>
      <c r="E112" s="13"/>
      <c r="F112" s="13"/>
      <c r="G112" s="10" t="str">
        <f t="shared" si="3"/>
        <v/>
      </c>
      <c r="H112" s="13"/>
      <c r="I112" s="10" t="str">
        <f t="shared" si="4"/>
        <v/>
      </c>
      <c r="J112" s="10" t="str">
        <f>IF(B112="","",IF(_xlfn.MAXIFS(F$3:F111,B$3:B111,B112)&gt;0,_xlfn.MAXIFS(F$3:F111,B$3:B111,B112),IFERROR(INDEX(Máquinas!$D$4:$D$53,MATCH(B112,Máquinas!$A$4:$A$53,0)),"")))</f>
        <v/>
      </c>
      <c r="K112" s="10" t="str">
        <f t="shared" si="5"/>
        <v/>
      </c>
      <c r="L112" s="12"/>
    </row>
    <row r="113" spans="1:12" x14ac:dyDescent="0.3">
      <c r="A113" s="14"/>
      <c r="B113" s="12"/>
      <c r="C113" s="12"/>
      <c r="D113" s="12"/>
      <c r="E113" s="13"/>
      <c r="F113" s="13"/>
      <c r="G113" s="10" t="str">
        <f t="shared" si="3"/>
        <v/>
      </c>
      <c r="H113" s="13"/>
      <c r="I113" s="10" t="str">
        <f t="shared" si="4"/>
        <v/>
      </c>
      <c r="J113" s="10" t="str">
        <f>IF(B113="","",IF(_xlfn.MAXIFS(F$3:F112,B$3:B112,B113)&gt;0,_xlfn.MAXIFS(F$3:F112,B$3:B112,B113),IFERROR(INDEX(Máquinas!$D$4:$D$53,MATCH(B113,Máquinas!$A$4:$A$53,0)),"")))</f>
        <v/>
      </c>
      <c r="K113" s="10" t="str">
        <f t="shared" si="5"/>
        <v/>
      </c>
      <c r="L113" s="12"/>
    </row>
    <row r="114" spans="1:12" x14ac:dyDescent="0.3">
      <c r="A114" s="14"/>
      <c r="B114" s="12"/>
      <c r="C114" s="12"/>
      <c r="D114" s="12"/>
      <c r="E114" s="13"/>
      <c r="F114" s="13"/>
      <c r="G114" s="10" t="str">
        <f t="shared" si="3"/>
        <v/>
      </c>
      <c r="H114" s="13"/>
      <c r="I114" s="10" t="str">
        <f t="shared" si="4"/>
        <v/>
      </c>
      <c r="J114" s="10" t="str">
        <f>IF(B114="","",IF(_xlfn.MAXIFS(F$3:F113,B$3:B113,B114)&gt;0,_xlfn.MAXIFS(F$3:F113,B$3:B113,B114),IFERROR(INDEX(Máquinas!$D$4:$D$53,MATCH(B114,Máquinas!$A$4:$A$53,0)),"")))</f>
        <v/>
      </c>
      <c r="K114" s="10" t="str">
        <f t="shared" si="5"/>
        <v/>
      </c>
      <c r="L114" s="12"/>
    </row>
    <row r="115" spans="1:12" x14ac:dyDescent="0.3">
      <c r="A115" s="14"/>
      <c r="B115" s="12"/>
      <c r="C115" s="12"/>
      <c r="D115" s="12"/>
      <c r="E115" s="13"/>
      <c r="F115" s="13"/>
      <c r="G115" s="10" t="str">
        <f t="shared" si="3"/>
        <v/>
      </c>
      <c r="H115" s="13"/>
      <c r="I115" s="10" t="str">
        <f t="shared" si="4"/>
        <v/>
      </c>
      <c r="J115" s="10" t="str">
        <f>IF(B115="","",IF(_xlfn.MAXIFS(F$3:F114,B$3:B114,B115)&gt;0,_xlfn.MAXIFS(F$3:F114,B$3:B114,B115),IFERROR(INDEX(Máquinas!$D$4:$D$53,MATCH(B115,Máquinas!$A$4:$A$53,0)),"")))</f>
        <v/>
      </c>
      <c r="K115" s="10" t="str">
        <f t="shared" si="5"/>
        <v/>
      </c>
      <c r="L115" s="12"/>
    </row>
    <row r="116" spans="1:12" x14ac:dyDescent="0.3">
      <c r="A116" s="14"/>
      <c r="B116" s="12"/>
      <c r="C116" s="12"/>
      <c r="D116" s="12"/>
      <c r="E116" s="13"/>
      <c r="F116" s="13"/>
      <c r="G116" s="10" t="str">
        <f t="shared" si="3"/>
        <v/>
      </c>
      <c r="H116" s="13"/>
      <c r="I116" s="10" t="str">
        <f t="shared" si="4"/>
        <v/>
      </c>
      <c r="J116" s="10" t="str">
        <f>IF(B116="","",IF(_xlfn.MAXIFS(F$3:F115,B$3:B115,B116)&gt;0,_xlfn.MAXIFS(F$3:F115,B$3:B115,B116),IFERROR(INDEX(Máquinas!$D$4:$D$53,MATCH(B116,Máquinas!$A$4:$A$53,0)),"")))</f>
        <v/>
      </c>
      <c r="K116" s="10" t="str">
        <f t="shared" si="5"/>
        <v/>
      </c>
      <c r="L116" s="12"/>
    </row>
    <row r="117" spans="1:12" x14ac:dyDescent="0.3">
      <c r="A117" s="14"/>
      <c r="B117" s="12"/>
      <c r="C117" s="12"/>
      <c r="D117" s="12"/>
      <c r="E117" s="13"/>
      <c r="F117" s="13"/>
      <c r="G117" s="10" t="str">
        <f t="shared" si="3"/>
        <v/>
      </c>
      <c r="H117" s="13"/>
      <c r="I117" s="10" t="str">
        <f t="shared" si="4"/>
        <v/>
      </c>
      <c r="J117" s="10" t="str">
        <f>IF(B117="","",IF(_xlfn.MAXIFS(F$3:F116,B$3:B116,B117)&gt;0,_xlfn.MAXIFS(F$3:F116,B$3:B116,B117),IFERROR(INDEX(Máquinas!$D$4:$D$53,MATCH(B117,Máquinas!$A$4:$A$53,0)),"")))</f>
        <v/>
      </c>
      <c r="K117" s="10" t="str">
        <f t="shared" si="5"/>
        <v/>
      </c>
      <c r="L117" s="12"/>
    </row>
    <row r="118" spans="1:12" x14ac:dyDescent="0.3">
      <c r="A118" s="14"/>
      <c r="B118" s="12"/>
      <c r="C118" s="12"/>
      <c r="D118" s="12"/>
      <c r="E118" s="13"/>
      <c r="F118" s="13"/>
      <c r="G118" s="10" t="str">
        <f t="shared" si="3"/>
        <v/>
      </c>
      <c r="H118" s="13"/>
      <c r="I118" s="10" t="str">
        <f t="shared" si="4"/>
        <v/>
      </c>
      <c r="J118" s="10" t="str">
        <f>IF(B118="","",IF(_xlfn.MAXIFS(F$3:F117,B$3:B117,B118)&gt;0,_xlfn.MAXIFS(F$3:F117,B$3:B117,B118),IFERROR(INDEX(Máquinas!$D$4:$D$53,MATCH(B118,Máquinas!$A$4:$A$53,0)),"")))</f>
        <v/>
      </c>
      <c r="K118" s="10" t="str">
        <f t="shared" si="5"/>
        <v/>
      </c>
      <c r="L118" s="12"/>
    </row>
    <row r="119" spans="1:12" x14ac:dyDescent="0.3">
      <c r="A119" s="14"/>
      <c r="B119" s="12"/>
      <c r="C119" s="12"/>
      <c r="D119" s="12"/>
      <c r="E119" s="13"/>
      <c r="F119" s="13"/>
      <c r="G119" s="10" t="str">
        <f t="shared" si="3"/>
        <v/>
      </c>
      <c r="H119" s="13"/>
      <c r="I119" s="10" t="str">
        <f t="shared" si="4"/>
        <v/>
      </c>
      <c r="J119" s="10" t="str">
        <f>IF(B119="","",IF(_xlfn.MAXIFS(F$3:F118,B$3:B118,B119)&gt;0,_xlfn.MAXIFS(F$3:F118,B$3:B118,B119),IFERROR(INDEX(Máquinas!$D$4:$D$53,MATCH(B119,Máquinas!$A$4:$A$53,0)),"")))</f>
        <v/>
      </c>
      <c r="K119" s="10" t="str">
        <f t="shared" si="5"/>
        <v/>
      </c>
      <c r="L119" s="12"/>
    </row>
    <row r="120" spans="1:12" x14ac:dyDescent="0.3">
      <c r="A120" s="14"/>
      <c r="B120" s="12"/>
      <c r="C120" s="12"/>
      <c r="D120" s="12"/>
      <c r="E120" s="13"/>
      <c r="F120" s="13"/>
      <c r="G120" s="10" t="str">
        <f t="shared" si="3"/>
        <v/>
      </c>
      <c r="H120" s="13"/>
      <c r="I120" s="10" t="str">
        <f t="shared" si="4"/>
        <v/>
      </c>
      <c r="J120" s="10" t="str">
        <f>IF(B120="","",IF(_xlfn.MAXIFS(F$3:F119,B$3:B119,B120)&gt;0,_xlfn.MAXIFS(F$3:F119,B$3:B119,B120),IFERROR(INDEX(Máquinas!$D$4:$D$53,MATCH(B120,Máquinas!$A$4:$A$53,0)),"")))</f>
        <v/>
      </c>
      <c r="K120" s="10" t="str">
        <f t="shared" si="5"/>
        <v/>
      </c>
      <c r="L120" s="12"/>
    </row>
    <row r="121" spans="1:12" x14ac:dyDescent="0.3">
      <c r="A121" s="14"/>
      <c r="B121" s="12"/>
      <c r="C121" s="12"/>
      <c r="D121" s="12"/>
      <c r="E121" s="13"/>
      <c r="F121" s="13"/>
      <c r="G121" s="10" t="str">
        <f t="shared" si="3"/>
        <v/>
      </c>
      <c r="H121" s="13"/>
      <c r="I121" s="10" t="str">
        <f t="shared" si="4"/>
        <v/>
      </c>
      <c r="J121" s="10" t="str">
        <f>IF(B121="","",IF(_xlfn.MAXIFS(F$3:F120,B$3:B120,B121)&gt;0,_xlfn.MAXIFS(F$3:F120,B$3:B120,B121),IFERROR(INDEX(Máquinas!$D$4:$D$53,MATCH(B121,Máquinas!$A$4:$A$53,0)),"")))</f>
        <v/>
      </c>
      <c r="K121" s="10" t="str">
        <f t="shared" si="5"/>
        <v/>
      </c>
      <c r="L121" s="12"/>
    </row>
    <row r="122" spans="1:12" x14ac:dyDescent="0.3">
      <c r="A122" s="14"/>
      <c r="B122" s="12"/>
      <c r="C122" s="12"/>
      <c r="D122" s="12"/>
      <c r="E122" s="13"/>
      <c r="F122" s="13"/>
      <c r="G122" s="10" t="str">
        <f t="shared" si="3"/>
        <v/>
      </c>
      <c r="H122" s="13"/>
      <c r="I122" s="10" t="str">
        <f t="shared" si="4"/>
        <v/>
      </c>
      <c r="J122" s="10" t="str">
        <f>IF(B122="","",IF(_xlfn.MAXIFS(F$3:F121,B$3:B121,B122)&gt;0,_xlfn.MAXIFS(F$3:F121,B$3:B121,B122),IFERROR(INDEX(Máquinas!$D$4:$D$53,MATCH(B122,Máquinas!$A$4:$A$53,0)),"")))</f>
        <v/>
      </c>
      <c r="K122" s="10" t="str">
        <f t="shared" si="5"/>
        <v/>
      </c>
      <c r="L122" s="12"/>
    </row>
    <row r="123" spans="1:12" x14ac:dyDescent="0.3">
      <c r="A123" s="14"/>
      <c r="B123" s="12"/>
      <c r="C123" s="12"/>
      <c r="D123" s="12"/>
      <c r="E123" s="13"/>
      <c r="F123" s="13"/>
      <c r="G123" s="10" t="str">
        <f t="shared" si="3"/>
        <v/>
      </c>
      <c r="H123" s="13"/>
      <c r="I123" s="10" t="str">
        <f t="shared" si="4"/>
        <v/>
      </c>
      <c r="J123" s="10" t="str">
        <f>IF(B123="","",IF(_xlfn.MAXIFS(F$3:F122,B$3:B122,B123)&gt;0,_xlfn.MAXIFS(F$3:F122,B$3:B122,B123),IFERROR(INDEX(Máquinas!$D$4:$D$53,MATCH(B123,Máquinas!$A$4:$A$53,0)),"")))</f>
        <v/>
      </c>
      <c r="K123" s="10" t="str">
        <f t="shared" si="5"/>
        <v/>
      </c>
      <c r="L123" s="12"/>
    </row>
    <row r="124" spans="1:12" x14ac:dyDescent="0.3">
      <c r="A124" s="14"/>
      <c r="B124" s="12"/>
      <c r="C124" s="12"/>
      <c r="D124" s="12"/>
      <c r="E124" s="13"/>
      <c r="F124" s="13"/>
      <c r="G124" s="10" t="str">
        <f t="shared" si="3"/>
        <v/>
      </c>
      <c r="H124" s="13"/>
      <c r="I124" s="10" t="str">
        <f t="shared" si="4"/>
        <v/>
      </c>
      <c r="J124" s="10" t="str">
        <f>IF(B124="","",IF(_xlfn.MAXIFS(F$3:F123,B$3:B123,B124)&gt;0,_xlfn.MAXIFS(F$3:F123,B$3:B123,B124),IFERROR(INDEX(Máquinas!$D$4:$D$53,MATCH(B124,Máquinas!$A$4:$A$53,0)),"")))</f>
        <v/>
      </c>
      <c r="K124" s="10" t="str">
        <f t="shared" si="5"/>
        <v/>
      </c>
      <c r="L124" s="12"/>
    </row>
    <row r="125" spans="1:12" x14ac:dyDescent="0.3">
      <c r="A125" s="14"/>
      <c r="B125" s="12"/>
      <c r="C125" s="12"/>
      <c r="D125" s="12"/>
      <c r="E125" s="13"/>
      <c r="F125" s="13"/>
      <c r="G125" s="10" t="str">
        <f t="shared" si="3"/>
        <v/>
      </c>
      <c r="H125" s="13"/>
      <c r="I125" s="10" t="str">
        <f t="shared" si="4"/>
        <v/>
      </c>
      <c r="J125" s="10" t="str">
        <f>IF(B125="","",IF(_xlfn.MAXIFS(F$3:F124,B$3:B124,B125)&gt;0,_xlfn.MAXIFS(F$3:F124,B$3:B124,B125),IFERROR(INDEX(Máquinas!$D$4:$D$53,MATCH(B125,Máquinas!$A$4:$A$53,0)),"")))</f>
        <v/>
      </c>
      <c r="K125" s="10" t="str">
        <f t="shared" si="5"/>
        <v/>
      </c>
      <c r="L125" s="12"/>
    </row>
    <row r="126" spans="1:12" x14ac:dyDescent="0.3">
      <c r="A126" s="14"/>
      <c r="B126" s="12"/>
      <c r="C126" s="12"/>
      <c r="D126" s="12"/>
      <c r="E126" s="13"/>
      <c r="F126" s="13"/>
      <c r="G126" s="10" t="str">
        <f t="shared" si="3"/>
        <v/>
      </c>
      <c r="H126" s="13"/>
      <c r="I126" s="10" t="str">
        <f t="shared" si="4"/>
        <v/>
      </c>
      <c r="J126" s="10" t="str">
        <f>IF(B126="","",IF(_xlfn.MAXIFS(F$3:F125,B$3:B125,B126)&gt;0,_xlfn.MAXIFS(F$3:F125,B$3:B125,B126),IFERROR(INDEX(Máquinas!$D$4:$D$53,MATCH(B126,Máquinas!$A$4:$A$53,0)),"")))</f>
        <v/>
      </c>
      <c r="K126" s="10" t="str">
        <f t="shared" si="5"/>
        <v/>
      </c>
      <c r="L126" s="12"/>
    </row>
    <row r="127" spans="1:12" x14ac:dyDescent="0.3">
      <c r="A127" s="14"/>
      <c r="B127" s="12"/>
      <c r="C127" s="12"/>
      <c r="D127" s="12"/>
      <c r="E127" s="13"/>
      <c r="F127" s="13"/>
      <c r="G127" s="10" t="str">
        <f t="shared" si="3"/>
        <v/>
      </c>
      <c r="H127" s="13"/>
      <c r="I127" s="10" t="str">
        <f t="shared" si="4"/>
        <v/>
      </c>
      <c r="J127" s="10" t="str">
        <f>IF(B127="","",IF(_xlfn.MAXIFS(F$3:F126,B$3:B126,B127)&gt;0,_xlfn.MAXIFS(F$3:F126,B$3:B126,B127),IFERROR(INDEX(Máquinas!$D$4:$D$53,MATCH(B127,Máquinas!$A$4:$A$53,0)),"")))</f>
        <v/>
      </c>
      <c r="K127" s="10" t="str">
        <f t="shared" si="5"/>
        <v/>
      </c>
      <c r="L127" s="12"/>
    </row>
    <row r="128" spans="1:12" x14ac:dyDescent="0.3">
      <c r="A128" s="14"/>
      <c r="B128" s="12"/>
      <c r="C128" s="12"/>
      <c r="D128" s="12"/>
      <c r="E128" s="13"/>
      <c r="F128" s="13"/>
      <c r="G128" s="10" t="str">
        <f t="shared" si="3"/>
        <v/>
      </c>
      <c r="H128" s="13"/>
      <c r="I128" s="10" t="str">
        <f t="shared" si="4"/>
        <v/>
      </c>
      <c r="J128" s="10" t="str">
        <f>IF(B128="","",IF(_xlfn.MAXIFS(F$3:F127,B$3:B127,B128)&gt;0,_xlfn.MAXIFS(F$3:F127,B$3:B127,B128),IFERROR(INDEX(Máquinas!$D$4:$D$53,MATCH(B128,Máquinas!$A$4:$A$53,0)),"")))</f>
        <v/>
      </c>
      <c r="K128" s="10" t="str">
        <f t="shared" si="5"/>
        <v/>
      </c>
      <c r="L128" s="12"/>
    </row>
    <row r="129" spans="1:12" x14ac:dyDescent="0.3">
      <c r="A129" s="14"/>
      <c r="B129" s="12"/>
      <c r="C129" s="12"/>
      <c r="D129" s="12"/>
      <c r="E129" s="13"/>
      <c r="F129" s="13"/>
      <c r="G129" s="10" t="str">
        <f t="shared" si="3"/>
        <v/>
      </c>
      <c r="H129" s="13"/>
      <c r="I129" s="10" t="str">
        <f t="shared" si="4"/>
        <v/>
      </c>
      <c r="J129" s="10" t="str">
        <f>IF(B129="","",IF(_xlfn.MAXIFS(F$3:F128,B$3:B128,B129)&gt;0,_xlfn.MAXIFS(F$3:F128,B$3:B128,B129),IFERROR(INDEX(Máquinas!$D$4:$D$53,MATCH(B129,Máquinas!$A$4:$A$53,0)),"")))</f>
        <v/>
      </c>
      <c r="K129" s="10" t="str">
        <f t="shared" si="5"/>
        <v/>
      </c>
      <c r="L129" s="12"/>
    </row>
    <row r="130" spans="1:12" x14ac:dyDescent="0.3">
      <c r="A130" s="14"/>
      <c r="B130" s="12"/>
      <c r="C130" s="12"/>
      <c r="D130" s="12"/>
      <c r="E130" s="13"/>
      <c r="F130" s="13"/>
      <c r="G130" s="10" t="str">
        <f t="shared" si="3"/>
        <v/>
      </c>
      <c r="H130" s="13"/>
      <c r="I130" s="10" t="str">
        <f t="shared" si="4"/>
        <v/>
      </c>
      <c r="J130" s="10" t="str">
        <f>IF(B130="","",IF(_xlfn.MAXIFS(F$3:F129,B$3:B129,B130)&gt;0,_xlfn.MAXIFS(F$3:F129,B$3:B129,B130),IFERROR(INDEX(Máquinas!$D$4:$D$53,MATCH(B130,Máquinas!$A$4:$A$53,0)),"")))</f>
        <v/>
      </c>
      <c r="K130" s="10" t="str">
        <f t="shared" si="5"/>
        <v/>
      </c>
      <c r="L130" s="12"/>
    </row>
    <row r="131" spans="1:12" x14ac:dyDescent="0.3">
      <c r="A131" s="14"/>
      <c r="B131" s="12"/>
      <c r="C131" s="12"/>
      <c r="D131" s="12"/>
      <c r="E131" s="13"/>
      <c r="F131" s="13"/>
      <c r="G131" s="10" t="str">
        <f t="shared" si="3"/>
        <v/>
      </c>
      <c r="H131" s="13"/>
      <c r="I131" s="10" t="str">
        <f t="shared" si="4"/>
        <v/>
      </c>
      <c r="J131" s="10" t="str">
        <f>IF(B131="","",IF(_xlfn.MAXIFS(F$3:F130,B$3:B130,B131)&gt;0,_xlfn.MAXIFS(F$3:F130,B$3:B130,B131),IFERROR(INDEX(Máquinas!$D$4:$D$53,MATCH(B131,Máquinas!$A$4:$A$53,0)),"")))</f>
        <v/>
      </c>
      <c r="K131" s="10" t="str">
        <f t="shared" si="5"/>
        <v/>
      </c>
      <c r="L131" s="12"/>
    </row>
    <row r="132" spans="1:12" x14ac:dyDescent="0.3">
      <c r="A132" s="14"/>
      <c r="B132" s="12"/>
      <c r="C132" s="12"/>
      <c r="D132" s="12"/>
      <c r="E132" s="13"/>
      <c r="F132" s="13"/>
      <c r="G132" s="10" t="str">
        <f t="shared" ref="G132:G195" si="6">IF(OR(E132="",F132=""),"",ROUND(F132-E132,1))</f>
        <v/>
      </c>
      <c r="H132" s="13"/>
      <c r="I132" s="10" t="str">
        <f t="shared" ref="I132:I195" si="7">IF(OR(G132="",H132=""),"",ROUND(G132-H132,1))</f>
        <v/>
      </c>
      <c r="J132" s="10" t="str">
        <f>IF(B132="","",IF(_xlfn.MAXIFS(F$3:F131,B$3:B131,B132)&gt;0,_xlfn.MAXIFS(F$3:F131,B$3:B131,B132),IFERROR(INDEX(Máquinas!$D$4:$D$53,MATCH(B132,Máquinas!$A$4:$A$53,0)),"")))</f>
        <v/>
      </c>
      <c r="K132" s="10" t="str">
        <f t="shared" ref="K132:K195" si="8">IF(OR(E132="",J132=""),"",ROUND(E132-J132,1))</f>
        <v/>
      </c>
      <c r="L132" s="12"/>
    </row>
    <row r="133" spans="1:12" x14ac:dyDescent="0.3">
      <c r="A133" s="14"/>
      <c r="B133" s="12"/>
      <c r="C133" s="12"/>
      <c r="D133" s="12"/>
      <c r="E133" s="13"/>
      <c r="F133" s="13"/>
      <c r="G133" s="10" t="str">
        <f t="shared" si="6"/>
        <v/>
      </c>
      <c r="H133" s="13"/>
      <c r="I133" s="10" t="str">
        <f t="shared" si="7"/>
        <v/>
      </c>
      <c r="J133" s="10" t="str">
        <f>IF(B133="","",IF(_xlfn.MAXIFS(F$3:F132,B$3:B132,B133)&gt;0,_xlfn.MAXIFS(F$3:F132,B$3:B132,B133),IFERROR(INDEX(Máquinas!$D$4:$D$53,MATCH(B133,Máquinas!$A$4:$A$53,0)),"")))</f>
        <v/>
      </c>
      <c r="K133" s="10" t="str">
        <f t="shared" si="8"/>
        <v/>
      </c>
      <c r="L133" s="12"/>
    </row>
    <row r="134" spans="1:12" x14ac:dyDescent="0.3">
      <c r="A134" s="14"/>
      <c r="B134" s="12"/>
      <c r="C134" s="12"/>
      <c r="D134" s="12"/>
      <c r="E134" s="13"/>
      <c r="F134" s="13"/>
      <c r="G134" s="10" t="str">
        <f t="shared" si="6"/>
        <v/>
      </c>
      <c r="H134" s="13"/>
      <c r="I134" s="10" t="str">
        <f t="shared" si="7"/>
        <v/>
      </c>
      <c r="J134" s="10" t="str">
        <f>IF(B134="","",IF(_xlfn.MAXIFS(F$3:F133,B$3:B133,B134)&gt;0,_xlfn.MAXIFS(F$3:F133,B$3:B133,B134),IFERROR(INDEX(Máquinas!$D$4:$D$53,MATCH(B134,Máquinas!$A$4:$A$53,0)),"")))</f>
        <v/>
      </c>
      <c r="K134" s="10" t="str">
        <f t="shared" si="8"/>
        <v/>
      </c>
      <c r="L134" s="12"/>
    </row>
    <row r="135" spans="1:12" x14ac:dyDescent="0.3">
      <c r="A135" s="14"/>
      <c r="B135" s="12"/>
      <c r="C135" s="12"/>
      <c r="D135" s="12"/>
      <c r="E135" s="13"/>
      <c r="F135" s="13"/>
      <c r="G135" s="10" t="str">
        <f t="shared" si="6"/>
        <v/>
      </c>
      <c r="H135" s="13"/>
      <c r="I135" s="10" t="str">
        <f t="shared" si="7"/>
        <v/>
      </c>
      <c r="J135" s="10" t="str">
        <f>IF(B135="","",IF(_xlfn.MAXIFS(F$3:F134,B$3:B134,B135)&gt;0,_xlfn.MAXIFS(F$3:F134,B$3:B134,B135),IFERROR(INDEX(Máquinas!$D$4:$D$53,MATCH(B135,Máquinas!$A$4:$A$53,0)),"")))</f>
        <v/>
      </c>
      <c r="K135" s="10" t="str">
        <f t="shared" si="8"/>
        <v/>
      </c>
      <c r="L135" s="12"/>
    </row>
    <row r="136" spans="1:12" x14ac:dyDescent="0.3">
      <c r="A136" s="14"/>
      <c r="B136" s="12"/>
      <c r="C136" s="12"/>
      <c r="D136" s="12"/>
      <c r="E136" s="13"/>
      <c r="F136" s="13"/>
      <c r="G136" s="10" t="str">
        <f t="shared" si="6"/>
        <v/>
      </c>
      <c r="H136" s="13"/>
      <c r="I136" s="10" t="str">
        <f t="shared" si="7"/>
        <v/>
      </c>
      <c r="J136" s="10" t="str">
        <f>IF(B136="","",IF(_xlfn.MAXIFS(F$3:F135,B$3:B135,B136)&gt;0,_xlfn.MAXIFS(F$3:F135,B$3:B135,B136),IFERROR(INDEX(Máquinas!$D$4:$D$53,MATCH(B136,Máquinas!$A$4:$A$53,0)),"")))</f>
        <v/>
      </c>
      <c r="K136" s="10" t="str">
        <f t="shared" si="8"/>
        <v/>
      </c>
      <c r="L136" s="12"/>
    </row>
    <row r="137" spans="1:12" x14ac:dyDescent="0.3">
      <c r="A137" s="14"/>
      <c r="B137" s="12"/>
      <c r="C137" s="12"/>
      <c r="D137" s="12"/>
      <c r="E137" s="13"/>
      <c r="F137" s="13"/>
      <c r="G137" s="10" t="str">
        <f t="shared" si="6"/>
        <v/>
      </c>
      <c r="H137" s="13"/>
      <c r="I137" s="10" t="str">
        <f t="shared" si="7"/>
        <v/>
      </c>
      <c r="J137" s="10" t="str">
        <f>IF(B137="","",IF(_xlfn.MAXIFS(F$3:F136,B$3:B136,B137)&gt;0,_xlfn.MAXIFS(F$3:F136,B$3:B136,B137),IFERROR(INDEX(Máquinas!$D$4:$D$53,MATCH(B137,Máquinas!$A$4:$A$53,0)),"")))</f>
        <v/>
      </c>
      <c r="K137" s="10" t="str">
        <f t="shared" si="8"/>
        <v/>
      </c>
      <c r="L137" s="12"/>
    </row>
    <row r="138" spans="1:12" x14ac:dyDescent="0.3">
      <c r="A138" s="14"/>
      <c r="B138" s="12"/>
      <c r="C138" s="12"/>
      <c r="D138" s="12"/>
      <c r="E138" s="13"/>
      <c r="F138" s="13"/>
      <c r="G138" s="10" t="str">
        <f t="shared" si="6"/>
        <v/>
      </c>
      <c r="H138" s="13"/>
      <c r="I138" s="10" t="str">
        <f t="shared" si="7"/>
        <v/>
      </c>
      <c r="J138" s="10" t="str">
        <f>IF(B138="","",IF(_xlfn.MAXIFS(F$3:F137,B$3:B137,B138)&gt;0,_xlfn.MAXIFS(F$3:F137,B$3:B137,B138),IFERROR(INDEX(Máquinas!$D$4:$D$53,MATCH(B138,Máquinas!$A$4:$A$53,0)),"")))</f>
        <v/>
      </c>
      <c r="K138" s="10" t="str">
        <f t="shared" si="8"/>
        <v/>
      </c>
      <c r="L138" s="12"/>
    </row>
    <row r="139" spans="1:12" x14ac:dyDescent="0.3">
      <c r="A139" s="14"/>
      <c r="B139" s="12"/>
      <c r="C139" s="12"/>
      <c r="D139" s="12"/>
      <c r="E139" s="13"/>
      <c r="F139" s="13"/>
      <c r="G139" s="10" t="str">
        <f t="shared" si="6"/>
        <v/>
      </c>
      <c r="H139" s="13"/>
      <c r="I139" s="10" t="str">
        <f t="shared" si="7"/>
        <v/>
      </c>
      <c r="J139" s="10" t="str">
        <f>IF(B139="","",IF(_xlfn.MAXIFS(F$3:F138,B$3:B138,B139)&gt;0,_xlfn.MAXIFS(F$3:F138,B$3:B138,B139),IFERROR(INDEX(Máquinas!$D$4:$D$53,MATCH(B139,Máquinas!$A$4:$A$53,0)),"")))</f>
        <v/>
      </c>
      <c r="K139" s="10" t="str">
        <f t="shared" si="8"/>
        <v/>
      </c>
      <c r="L139" s="12"/>
    </row>
    <row r="140" spans="1:12" x14ac:dyDescent="0.3">
      <c r="A140" s="14"/>
      <c r="B140" s="12"/>
      <c r="C140" s="12"/>
      <c r="D140" s="12"/>
      <c r="E140" s="13"/>
      <c r="F140" s="13"/>
      <c r="G140" s="10" t="str">
        <f t="shared" si="6"/>
        <v/>
      </c>
      <c r="H140" s="13"/>
      <c r="I140" s="10" t="str">
        <f t="shared" si="7"/>
        <v/>
      </c>
      <c r="J140" s="10" t="str">
        <f>IF(B140="","",IF(_xlfn.MAXIFS(F$3:F139,B$3:B139,B140)&gt;0,_xlfn.MAXIFS(F$3:F139,B$3:B139,B140),IFERROR(INDEX(Máquinas!$D$4:$D$53,MATCH(B140,Máquinas!$A$4:$A$53,0)),"")))</f>
        <v/>
      </c>
      <c r="K140" s="10" t="str">
        <f t="shared" si="8"/>
        <v/>
      </c>
      <c r="L140" s="12"/>
    </row>
    <row r="141" spans="1:12" x14ac:dyDescent="0.3">
      <c r="A141" s="14"/>
      <c r="B141" s="12"/>
      <c r="C141" s="12"/>
      <c r="D141" s="12"/>
      <c r="E141" s="13"/>
      <c r="F141" s="13"/>
      <c r="G141" s="10" t="str">
        <f t="shared" si="6"/>
        <v/>
      </c>
      <c r="H141" s="13"/>
      <c r="I141" s="10" t="str">
        <f t="shared" si="7"/>
        <v/>
      </c>
      <c r="J141" s="10" t="str">
        <f>IF(B141="","",IF(_xlfn.MAXIFS(F$3:F140,B$3:B140,B141)&gt;0,_xlfn.MAXIFS(F$3:F140,B$3:B140,B141),IFERROR(INDEX(Máquinas!$D$4:$D$53,MATCH(B141,Máquinas!$A$4:$A$53,0)),"")))</f>
        <v/>
      </c>
      <c r="K141" s="10" t="str">
        <f t="shared" si="8"/>
        <v/>
      </c>
      <c r="L141" s="12"/>
    </row>
    <row r="142" spans="1:12" x14ac:dyDescent="0.3">
      <c r="A142" s="14"/>
      <c r="B142" s="12"/>
      <c r="C142" s="12"/>
      <c r="D142" s="12"/>
      <c r="E142" s="13"/>
      <c r="F142" s="13"/>
      <c r="G142" s="10" t="str">
        <f t="shared" si="6"/>
        <v/>
      </c>
      <c r="H142" s="13"/>
      <c r="I142" s="10" t="str">
        <f t="shared" si="7"/>
        <v/>
      </c>
      <c r="J142" s="10" t="str">
        <f>IF(B142="","",IF(_xlfn.MAXIFS(F$3:F141,B$3:B141,B142)&gt;0,_xlfn.MAXIFS(F$3:F141,B$3:B141,B142),IFERROR(INDEX(Máquinas!$D$4:$D$53,MATCH(B142,Máquinas!$A$4:$A$53,0)),"")))</f>
        <v/>
      </c>
      <c r="K142" s="10" t="str">
        <f t="shared" si="8"/>
        <v/>
      </c>
      <c r="L142" s="12"/>
    </row>
    <row r="143" spans="1:12" x14ac:dyDescent="0.3">
      <c r="A143" s="14"/>
      <c r="B143" s="12"/>
      <c r="C143" s="12"/>
      <c r="D143" s="12"/>
      <c r="E143" s="13"/>
      <c r="F143" s="13"/>
      <c r="G143" s="10" t="str">
        <f t="shared" si="6"/>
        <v/>
      </c>
      <c r="H143" s="13"/>
      <c r="I143" s="10" t="str">
        <f t="shared" si="7"/>
        <v/>
      </c>
      <c r="J143" s="10" t="str">
        <f>IF(B143="","",IF(_xlfn.MAXIFS(F$3:F142,B$3:B142,B143)&gt;0,_xlfn.MAXIFS(F$3:F142,B$3:B142,B143),IFERROR(INDEX(Máquinas!$D$4:$D$53,MATCH(B143,Máquinas!$A$4:$A$53,0)),"")))</f>
        <v/>
      </c>
      <c r="K143" s="10" t="str">
        <f t="shared" si="8"/>
        <v/>
      </c>
      <c r="L143" s="12"/>
    </row>
    <row r="144" spans="1:12" x14ac:dyDescent="0.3">
      <c r="A144" s="14"/>
      <c r="B144" s="12"/>
      <c r="C144" s="12"/>
      <c r="D144" s="12"/>
      <c r="E144" s="13"/>
      <c r="F144" s="13"/>
      <c r="G144" s="10" t="str">
        <f t="shared" si="6"/>
        <v/>
      </c>
      <c r="H144" s="13"/>
      <c r="I144" s="10" t="str">
        <f t="shared" si="7"/>
        <v/>
      </c>
      <c r="J144" s="10" t="str">
        <f>IF(B144="","",IF(_xlfn.MAXIFS(F$3:F143,B$3:B143,B144)&gt;0,_xlfn.MAXIFS(F$3:F143,B$3:B143,B144),IFERROR(INDEX(Máquinas!$D$4:$D$53,MATCH(B144,Máquinas!$A$4:$A$53,0)),"")))</f>
        <v/>
      </c>
      <c r="K144" s="10" t="str">
        <f t="shared" si="8"/>
        <v/>
      </c>
      <c r="L144" s="12"/>
    </row>
    <row r="145" spans="1:12" x14ac:dyDescent="0.3">
      <c r="A145" s="14"/>
      <c r="B145" s="12"/>
      <c r="C145" s="12"/>
      <c r="D145" s="12"/>
      <c r="E145" s="13"/>
      <c r="F145" s="13"/>
      <c r="G145" s="10" t="str">
        <f t="shared" si="6"/>
        <v/>
      </c>
      <c r="H145" s="13"/>
      <c r="I145" s="10" t="str">
        <f t="shared" si="7"/>
        <v/>
      </c>
      <c r="J145" s="10" t="str">
        <f>IF(B145="","",IF(_xlfn.MAXIFS(F$3:F144,B$3:B144,B145)&gt;0,_xlfn.MAXIFS(F$3:F144,B$3:B144,B145),IFERROR(INDEX(Máquinas!$D$4:$D$53,MATCH(B145,Máquinas!$A$4:$A$53,0)),"")))</f>
        <v/>
      </c>
      <c r="K145" s="10" t="str">
        <f t="shared" si="8"/>
        <v/>
      </c>
      <c r="L145" s="12"/>
    </row>
    <row r="146" spans="1:12" x14ac:dyDescent="0.3">
      <c r="A146" s="14"/>
      <c r="B146" s="12"/>
      <c r="C146" s="12"/>
      <c r="D146" s="12"/>
      <c r="E146" s="13"/>
      <c r="F146" s="13"/>
      <c r="G146" s="10" t="str">
        <f t="shared" si="6"/>
        <v/>
      </c>
      <c r="H146" s="13"/>
      <c r="I146" s="10" t="str">
        <f t="shared" si="7"/>
        <v/>
      </c>
      <c r="J146" s="10" t="str">
        <f>IF(B146="","",IF(_xlfn.MAXIFS(F$3:F145,B$3:B145,B146)&gt;0,_xlfn.MAXIFS(F$3:F145,B$3:B145,B146),IFERROR(INDEX(Máquinas!$D$4:$D$53,MATCH(B146,Máquinas!$A$4:$A$53,0)),"")))</f>
        <v/>
      </c>
      <c r="K146" s="10" t="str">
        <f t="shared" si="8"/>
        <v/>
      </c>
      <c r="L146" s="12"/>
    </row>
    <row r="147" spans="1:12" x14ac:dyDescent="0.3">
      <c r="A147" s="14"/>
      <c r="B147" s="12"/>
      <c r="C147" s="12"/>
      <c r="D147" s="12"/>
      <c r="E147" s="13"/>
      <c r="F147" s="13"/>
      <c r="G147" s="10" t="str">
        <f t="shared" si="6"/>
        <v/>
      </c>
      <c r="H147" s="13"/>
      <c r="I147" s="10" t="str">
        <f t="shared" si="7"/>
        <v/>
      </c>
      <c r="J147" s="10" t="str">
        <f>IF(B147="","",IF(_xlfn.MAXIFS(F$3:F146,B$3:B146,B147)&gt;0,_xlfn.MAXIFS(F$3:F146,B$3:B146,B147),IFERROR(INDEX(Máquinas!$D$4:$D$53,MATCH(B147,Máquinas!$A$4:$A$53,0)),"")))</f>
        <v/>
      </c>
      <c r="K147" s="10" t="str">
        <f t="shared" si="8"/>
        <v/>
      </c>
      <c r="L147" s="12"/>
    </row>
    <row r="148" spans="1:12" x14ac:dyDescent="0.3">
      <c r="A148" s="14"/>
      <c r="B148" s="12"/>
      <c r="C148" s="12"/>
      <c r="D148" s="12"/>
      <c r="E148" s="13"/>
      <c r="F148" s="13"/>
      <c r="G148" s="10" t="str">
        <f t="shared" si="6"/>
        <v/>
      </c>
      <c r="H148" s="13"/>
      <c r="I148" s="10" t="str">
        <f t="shared" si="7"/>
        <v/>
      </c>
      <c r="J148" s="10" t="str">
        <f>IF(B148="","",IF(_xlfn.MAXIFS(F$3:F147,B$3:B147,B148)&gt;0,_xlfn.MAXIFS(F$3:F147,B$3:B147,B148),IFERROR(INDEX(Máquinas!$D$4:$D$53,MATCH(B148,Máquinas!$A$4:$A$53,0)),"")))</f>
        <v/>
      </c>
      <c r="K148" s="10" t="str">
        <f t="shared" si="8"/>
        <v/>
      </c>
      <c r="L148" s="12"/>
    </row>
    <row r="149" spans="1:12" x14ac:dyDescent="0.3">
      <c r="A149" s="14"/>
      <c r="B149" s="12"/>
      <c r="C149" s="12"/>
      <c r="D149" s="12"/>
      <c r="E149" s="13"/>
      <c r="F149" s="13"/>
      <c r="G149" s="10" t="str">
        <f t="shared" si="6"/>
        <v/>
      </c>
      <c r="H149" s="13"/>
      <c r="I149" s="10" t="str">
        <f t="shared" si="7"/>
        <v/>
      </c>
      <c r="J149" s="10" t="str">
        <f>IF(B149="","",IF(_xlfn.MAXIFS(F$3:F148,B$3:B148,B149)&gt;0,_xlfn.MAXIFS(F$3:F148,B$3:B148,B149),IFERROR(INDEX(Máquinas!$D$4:$D$53,MATCH(B149,Máquinas!$A$4:$A$53,0)),"")))</f>
        <v/>
      </c>
      <c r="K149" s="10" t="str">
        <f t="shared" si="8"/>
        <v/>
      </c>
      <c r="L149" s="12"/>
    </row>
    <row r="150" spans="1:12" x14ac:dyDescent="0.3">
      <c r="A150" s="14"/>
      <c r="B150" s="12"/>
      <c r="C150" s="12"/>
      <c r="D150" s="12"/>
      <c r="E150" s="13"/>
      <c r="F150" s="13"/>
      <c r="G150" s="10" t="str">
        <f t="shared" si="6"/>
        <v/>
      </c>
      <c r="H150" s="13"/>
      <c r="I150" s="10" t="str">
        <f t="shared" si="7"/>
        <v/>
      </c>
      <c r="J150" s="10" t="str">
        <f>IF(B150="","",IF(_xlfn.MAXIFS(F$3:F149,B$3:B149,B150)&gt;0,_xlfn.MAXIFS(F$3:F149,B$3:B149,B150),IFERROR(INDEX(Máquinas!$D$4:$D$53,MATCH(B150,Máquinas!$A$4:$A$53,0)),"")))</f>
        <v/>
      </c>
      <c r="K150" s="10" t="str">
        <f t="shared" si="8"/>
        <v/>
      </c>
      <c r="L150" s="12"/>
    </row>
    <row r="151" spans="1:12" x14ac:dyDescent="0.3">
      <c r="A151" s="14"/>
      <c r="B151" s="12"/>
      <c r="C151" s="12"/>
      <c r="D151" s="12"/>
      <c r="E151" s="13"/>
      <c r="F151" s="13"/>
      <c r="G151" s="10" t="str">
        <f t="shared" si="6"/>
        <v/>
      </c>
      <c r="H151" s="13"/>
      <c r="I151" s="10" t="str">
        <f t="shared" si="7"/>
        <v/>
      </c>
      <c r="J151" s="10" t="str">
        <f>IF(B151="","",IF(_xlfn.MAXIFS(F$3:F150,B$3:B150,B151)&gt;0,_xlfn.MAXIFS(F$3:F150,B$3:B150,B151),IFERROR(INDEX(Máquinas!$D$4:$D$53,MATCH(B151,Máquinas!$A$4:$A$53,0)),"")))</f>
        <v/>
      </c>
      <c r="K151" s="10" t="str">
        <f t="shared" si="8"/>
        <v/>
      </c>
      <c r="L151" s="12"/>
    </row>
    <row r="152" spans="1:12" x14ac:dyDescent="0.3">
      <c r="A152" s="14"/>
      <c r="B152" s="12"/>
      <c r="C152" s="12"/>
      <c r="D152" s="12"/>
      <c r="E152" s="13"/>
      <c r="F152" s="13"/>
      <c r="G152" s="10" t="str">
        <f t="shared" si="6"/>
        <v/>
      </c>
      <c r="H152" s="13"/>
      <c r="I152" s="10" t="str">
        <f t="shared" si="7"/>
        <v/>
      </c>
      <c r="J152" s="10" t="str">
        <f>IF(B152="","",IF(_xlfn.MAXIFS(F$3:F151,B$3:B151,B152)&gt;0,_xlfn.MAXIFS(F$3:F151,B$3:B151,B152),IFERROR(INDEX(Máquinas!$D$4:$D$53,MATCH(B152,Máquinas!$A$4:$A$53,0)),"")))</f>
        <v/>
      </c>
      <c r="K152" s="10" t="str">
        <f t="shared" si="8"/>
        <v/>
      </c>
      <c r="L152" s="12"/>
    </row>
    <row r="153" spans="1:12" x14ac:dyDescent="0.3">
      <c r="A153" s="14"/>
      <c r="B153" s="12"/>
      <c r="C153" s="12"/>
      <c r="D153" s="12"/>
      <c r="E153" s="13"/>
      <c r="F153" s="13"/>
      <c r="G153" s="10" t="str">
        <f t="shared" si="6"/>
        <v/>
      </c>
      <c r="H153" s="13"/>
      <c r="I153" s="10" t="str">
        <f t="shared" si="7"/>
        <v/>
      </c>
      <c r="J153" s="10" t="str">
        <f>IF(B153="","",IF(_xlfn.MAXIFS(F$3:F152,B$3:B152,B153)&gt;0,_xlfn.MAXIFS(F$3:F152,B$3:B152,B153),IFERROR(INDEX(Máquinas!$D$4:$D$53,MATCH(B153,Máquinas!$A$4:$A$53,0)),"")))</f>
        <v/>
      </c>
      <c r="K153" s="10" t="str">
        <f t="shared" si="8"/>
        <v/>
      </c>
      <c r="L153" s="12"/>
    </row>
    <row r="154" spans="1:12" x14ac:dyDescent="0.3">
      <c r="A154" s="14"/>
      <c r="B154" s="12"/>
      <c r="C154" s="12"/>
      <c r="D154" s="12"/>
      <c r="E154" s="13"/>
      <c r="F154" s="13"/>
      <c r="G154" s="10" t="str">
        <f t="shared" si="6"/>
        <v/>
      </c>
      <c r="H154" s="13"/>
      <c r="I154" s="10" t="str">
        <f t="shared" si="7"/>
        <v/>
      </c>
      <c r="J154" s="10" t="str">
        <f>IF(B154="","",IF(_xlfn.MAXIFS(F$3:F153,B$3:B153,B154)&gt;0,_xlfn.MAXIFS(F$3:F153,B$3:B153,B154),IFERROR(INDEX(Máquinas!$D$4:$D$53,MATCH(B154,Máquinas!$A$4:$A$53,0)),"")))</f>
        <v/>
      </c>
      <c r="K154" s="10" t="str">
        <f t="shared" si="8"/>
        <v/>
      </c>
      <c r="L154" s="12"/>
    </row>
    <row r="155" spans="1:12" x14ac:dyDescent="0.3">
      <c r="A155" s="14"/>
      <c r="B155" s="12"/>
      <c r="C155" s="12"/>
      <c r="D155" s="12"/>
      <c r="E155" s="13"/>
      <c r="F155" s="13"/>
      <c r="G155" s="10" t="str">
        <f t="shared" si="6"/>
        <v/>
      </c>
      <c r="H155" s="13"/>
      <c r="I155" s="10" t="str">
        <f t="shared" si="7"/>
        <v/>
      </c>
      <c r="J155" s="10" t="str">
        <f>IF(B155="","",IF(_xlfn.MAXIFS(F$3:F154,B$3:B154,B155)&gt;0,_xlfn.MAXIFS(F$3:F154,B$3:B154,B155),IFERROR(INDEX(Máquinas!$D$4:$D$53,MATCH(B155,Máquinas!$A$4:$A$53,0)),"")))</f>
        <v/>
      </c>
      <c r="K155" s="10" t="str">
        <f t="shared" si="8"/>
        <v/>
      </c>
      <c r="L155" s="12"/>
    </row>
    <row r="156" spans="1:12" x14ac:dyDescent="0.3">
      <c r="A156" s="14"/>
      <c r="B156" s="12"/>
      <c r="C156" s="12"/>
      <c r="D156" s="12"/>
      <c r="E156" s="13"/>
      <c r="F156" s="13"/>
      <c r="G156" s="10" t="str">
        <f t="shared" si="6"/>
        <v/>
      </c>
      <c r="H156" s="13"/>
      <c r="I156" s="10" t="str">
        <f t="shared" si="7"/>
        <v/>
      </c>
      <c r="J156" s="10" t="str">
        <f>IF(B156="","",IF(_xlfn.MAXIFS(F$3:F155,B$3:B155,B156)&gt;0,_xlfn.MAXIFS(F$3:F155,B$3:B155,B156),IFERROR(INDEX(Máquinas!$D$4:$D$53,MATCH(B156,Máquinas!$A$4:$A$53,0)),"")))</f>
        <v/>
      </c>
      <c r="K156" s="10" t="str">
        <f t="shared" si="8"/>
        <v/>
      </c>
      <c r="L156" s="12"/>
    </row>
    <row r="157" spans="1:12" x14ac:dyDescent="0.3">
      <c r="A157" s="14"/>
      <c r="B157" s="12"/>
      <c r="C157" s="12"/>
      <c r="D157" s="12"/>
      <c r="E157" s="13"/>
      <c r="F157" s="13"/>
      <c r="G157" s="10" t="str">
        <f t="shared" si="6"/>
        <v/>
      </c>
      <c r="H157" s="13"/>
      <c r="I157" s="10" t="str">
        <f t="shared" si="7"/>
        <v/>
      </c>
      <c r="J157" s="10" t="str">
        <f>IF(B157="","",IF(_xlfn.MAXIFS(F$3:F156,B$3:B156,B157)&gt;0,_xlfn.MAXIFS(F$3:F156,B$3:B156,B157),IFERROR(INDEX(Máquinas!$D$4:$D$53,MATCH(B157,Máquinas!$A$4:$A$53,0)),"")))</f>
        <v/>
      </c>
      <c r="K157" s="10" t="str">
        <f t="shared" si="8"/>
        <v/>
      </c>
      <c r="L157" s="12"/>
    </row>
    <row r="158" spans="1:12" x14ac:dyDescent="0.3">
      <c r="A158" s="14"/>
      <c r="B158" s="12"/>
      <c r="C158" s="12"/>
      <c r="D158" s="12"/>
      <c r="E158" s="13"/>
      <c r="F158" s="13"/>
      <c r="G158" s="10" t="str">
        <f t="shared" si="6"/>
        <v/>
      </c>
      <c r="H158" s="13"/>
      <c r="I158" s="10" t="str">
        <f t="shared" si="7"/>
        <v/>
      </c>
      <c r="J158" s="10" t="str">
        <f>IF(B158="","",IF(_xlfn.MAXIFS(F$3:F157,B$3:B157,B158)&gt;0,_xlfn.MAXIFS(F$3:F157,B$3:B157,B158),IFERROR(INDEX(Máquinas!$D$4:$D$53,MATCH(B158,Máquinas!$A$4:$A$53,0)),"")))</f>
        <v/>
      </c>
      <c r="K158" s="10" t="str">
        <f t="shared" si="8"/>
        <v/>
      </c>
      <c r="L158" s="12"/>
    </row>
    <row r="159" spans="1:12" x14ac:dyDescent="0.3">
      <c r="A159" s="14"/>
      <c r="B159" s="12"/>
      <c r="C159" s="12"/>
      <c r="D159" s="12"/>
      <c r="E159" s="13"/>
      <c r="F159" s="13"/>
      <c r="G159" s="10" t="str">
        <f t="shared" si="6"/>
        <v/>
      </c>
      <c r="H159" s="13"/>
      <c r="I159" s="10" t="str">
        <f t="shared" si="7"/>
        <v/>
      </c>
      <c r="J159" s="10" t="str">
        <f>IF(B159="","",IF(_xlfn.MAXIFS(F$3:F158,B$3:B158,B159)&gt;0,_xlfn.MAXIFS(F$3:F158,B$3:B158,B159),IFERROR(INDEX(Máquinas!$D$4:$D$53,MATCH(B159,Máquinas!$A$4:$A$53,0)),"")))</f>
        <v/>
      </c>
      <c r="K159" s="10" t="str">
        <f t="shared" si="8"/>
        <v/>
      </c>
      <c r="L159" s="12"/>
    </row>
    <row r="160" spans="1:12" x14ac:dyDescent="0.3">
      <c r="A160" s="14"/>
      <c r="B160" s="12"/>
      <c r="C160" s="12"/>
      <c r="D160" s="12"/>
      <c r="E160" s="13"/>
      <c r="F160" s="13"/>
      <c r="G160" s="10" t="str">
        <f t="shared" si="6"/>
        <v/>
      </c>
      <c r="H160" s="13"/>
      <c r="I160" s="10" t="str">
        <f t="shared" si="7"/>
        <v/>
      </c>
      <c r="J160" s="10" t="str">
        <f>IF(B160="","",IF(_xlfn.MAXIFS(F$3:F159,B$3:B159,B160)&gt;0,_xlfn.MAXIFS(F$3:F159,B$3:B159,B160),IFERROR(INDEX(Máquinas!$D$4:$D$53,MATCH(B160,Máquinas!$A$4:$A$53,0)),"")))</f>
        <v/>
      </c>
      <c r="K160" s="10" t="str">
        <f t="shared" si="8"/>
        <v/>
      </c>
      <c r="L160" s="12"/>
    </row>
    <row r="161" spans="1:12" x14ac:dyDescent="0.3">
      <c r="A161" s="14"/>
      <c r="B161" s="12"/>
      <c r="C161" s="12"/>
      <c r="D161" s="12"/>
      <c r="E161" s="13"/>
      <c r="F161" s="13"/>
      <c r="G161" s="10" t="str">
        <f t="shared" si="6"/>
        <v/>
      </c>
      <c r="H161" s="13"/>
      <c r="I161" s="10" t="str">
        <f t="shared" si="7"/>
        <v/>
      </c>
      <c r="J161" s="10" t="str">
        <f>IF(B161="","",IF(_xlfn.MAXIFS(F$3:F160,B$3:B160,B161)&gt;0,_xlfn.MAXIFS(F$3:F160,B$3:B160,B161),IFERROR(INDEX(Máquinas!$D$4:$D$53,MATCH(B161,Máquinas!$A$4:$A$53,0)),"")))</f>
        <v/>
      </c>
      <c r="K161" s="10" t="str">
        <f t="shared" si="8"/>
        <v/>
      </c>
      <c r="L161" s="12"/>
    </row>
    <row r="162" spans="1:12" x14ac:dyDescent="0.3">
      <c r="A162" s="14"/>
      <c r="B162" s="12"/>
      <c r="C162" s="12"/>
      <c r="D162" s="12"/>
      <c r="E162" s="13"/>
      <c r="F162" s="13"/>
      <c r="G162" s="10" t="str">
        <f t="shared" si="6"/>
        <v/>
      </c>
      <c r="H162" s="13"/>
      <c r="I162" s="10" t="str">
        <f t="shared" si="7"/>
        <v/>
      </c>
      <c r="J162" s="10" t="str">
        <f>IF(B162="","",IF(_xlfn.MAXIFS(F$3:F161,B$3:B161,B162)&gt;0,_xlfn.MAXIFS(F$3:F161,B$3:B161,B162),IFERROR(INDEX(Máquinas!$D$4:$D$53,MATCH(B162,Máquinas!$A$4:$A$53,0)),"")))</f>
        <v/>
      </c>
      <c r="K162" s="10" t="str">
        <f t="shared" si="8"/>
        <v/>
      </c>
      <c r="L162" s="12"/>
    </row>
    <row r="163" spans="1:12" x14ac:dyDescent="0.3">
      <c r="A163" s="14"/>
      <c r="B163" s="12"/>
      <c r="C163" s="12"/>
      <c r="D163" s="12"/>
      <c r="E163" s="13"/>
      <c r="F163" s="13"/>
      <c r="G163" s="10" t="str">
        <f t="shared" si="6"/>
        <v/>
      </c>
      <c r="H163" s="13"/>
      <c r="I163" s="10" t="str">
        <f t="shared" si="7"/>
        <v/>
      </c>
      <c r="J163" s="10" t="str">
        <f>IF(B163="","",IF(_xlfn.MAXIFS(F$3:F162,B$3:B162,B163)&gt;0,_xlfn.MAXIFS(F$3:F162,B$3:B162,B163),IFERROR(INDEX(Máquinas!$D$4:$D$53,MATCH(B163,Máquinas!$A$4:$A$53,0)),"")))</f>
        <v/>
      </c>
      <c r="K163" s="10" t="str">
        <f t="shared" si="8"/>
        <v/>
      </c>
      <c r="L163" s="12"/>
    </row>
    <row r="164" spans="1:12" x14ac:dyDescent="0.3">
      <c r="A164" s="14"/>
      <c r="B164" s="12"/>
      <c r="C164" s="12"/>
      <c r="D164" s="12"/>
      <c r="E164" s="13"/>
      <c r="F164" s="13"/>
      <c r="G164" s="10" t="str">
        <f t="shared" si="6"/>
        <v/>
      </c>
      <c r="H164" s="13"/>
      <c r="I164" s="10" t="str">
        <f t="shared" si="7"/>
        <v/>
      </c>
      <c r="J164" s="10" t="str">
        <f>IF(B164="","",IF(_xlfn.MAXIFS(F$3:F163,B$3:B163,B164)&gt;0,_xlfn.MAXIFS(F$3:F163,B$3:B163,B164),IFERROR(INDEX(Máquinas!$D$4:$D$53,MATCH(B164,Máquinas!$A$4:$A$53,0)),"")))</f>
        <v/>
      </c>
      <c r="K164" s="10" t="str">
        <f t="shared" si="8"/>
        <v/>
      </c>
      <c r="L164" s="12"/>
    </row>
    <row r="165" spans="1:12" x14ac:dyDescent="0.3">
      <c r="A165" s="14"/>
      <c r="B165" s="12"/>
      <c r="C165" s="12"/>
      <c r="D165" s="12"/>
      <c r="E165" s="13"/>
      <c r="F165" s="13"/>
      <c r="G165" s="10" t="str">
        <f t="shared" si="6"/>
        <v/>
      </c>
      <c r="H165" s="13"/>
      <c r="I165" s="10" t="str">
        <f t="shared" si="7"/>
        <v/>
      </c>
      <c r="J165" s="10" t="str">
        <f>IF(B165="","",IF(_xlfn.MAXIFS(F$3:F164,B$3:B164,B165)&gt;0,_xlfn.MAXIFS(F$3:F164,B$3:B164,B165),IFERROR(INDEX(Máquinas!$D$4:$D$53,MATCH(B165,Máquinas!$A$4:$A$53,0)),"")))</f>
        <v/>
      </c>
      <c r="K165" s="10" t="str">
        <f t="shared" si="8"/>
        <v/>
      </c>
      <c r="L165" s="12"/>
    </row>
    <row r="166" spans="1:12" x14ac:dyDescent="0.3">
      <c r="A166" s="14"/>
      <c r="B166" s="12"/>
      <c r="C166" s="12"/>
      <c r="D166" s="12"/>
      <c r="E166" s="13"/>
      <c r="F166" s="13"/>
      <c r="G166" s="10" t="str">
        <f t="shared" si="6"/>
        <v/>
      </c>
      <c r="H166" s="13"/>
      <c r="I166" s="10" t="str">
        <f t="shared" si="7"/>
        <v/>
      </c>
      <c r="J166" s="10" t="str">
        <f>IF(B166="","",IF(_xlfn.MAXIFS(F$3:F165,B$3:B165,B166)&gt;0,_xlfn.MAXIFS(F$3:F165,B$3:B165,B166),IFERROR(INDEX(Máquinas!$D$4:$D$53,MATCH(B166,Máquinas!$A$4:$A$53,0)),"")))</f>
        <v/>
      </c>
      <c r="K166" s="10" t="str">
        <f t="shared" si="8"/>
        <v/>
      </c>
      <c r="L166" s="12"/>
    </row>
    <row r="167" spans="1:12" x14ac:dyDescent="0.3">
      <c r="A167" s="14"/>
      <c r="B167" s="12"/>
      <c r="C167" s="12"/>
      <c r="D167" s="12"/>
      <c r="E167" s="13"/>
      <c r="F167" s="13"/>
      <c r="G167" s="10" t="str">
        <f t="shared" si="6"/>
        <v/>
      </c>
      <c r="H167" s="13"/>
      <c r="I167" s="10" t="str">
        <f t="shared" si="7"/>
        <v/>
      </c>
      <c r="J167" s="10" t="str">
        <f>IF(B167="","",IF(_xlfn.MAXIFS(F$3:F166,B$3:B166,B167)&gt;0,_xlfn.MAXIFS(F$3:F166,B$3:B166,B167),IFERROR(INDEX(Máquinas!$D$4:$D$53,MATCH(B167,Máquinas!$A$4:$A$53,0)),"")))</f>
        <v/>
      </c>
      <c r="K167" s="10" t="str">
        <f t="shared" si="8"/>
        <v/>
      </c>
      <c r="L167" s="12"/>
    </row>
    <row r="168" spans="1:12" x14ac:dyDescent="0.3">
      <c r="A168" s="14"/>
      <c r="B168" s="12"/>
      <c r="C168" s="12"/>
      <c r="D168" s="12"/>
      <c r="E168" s="13"/>
      <c r="F168" s="13"/>
      <c r="G168" s="10" t="str">
        <f t="shared" si="6"/>
        <v/>
      </c>
      <c r="H168" s="13"/>
      <c r="I168" s="10" t="str">
        <f t="shared" si="7"/>
        <v/>
      </c>
      <c r="J168" s="10" t="str">
        <f>IF(B168="","",IF(_xlfn.MAXIFS(F$3:F167,B$3:B167,B168)&gt;0,_xlfn.MAXIFS(F$3:F167,B$3:B167,B168),IFERROR(INDEX(Máquinas!$D$4:$D$53,MATCH(B168,Máquinas!$A$4:$A$53,0)),"")))</f>
        <v/>
      </c>
      <c r="K168" s="10" t="str">
        <f t="shared" si="8"/>
        <v/>
      </c>
      <c r="L168" s="12"/>
    </row>
    <row r="169" spans="1:12" x14ac:dyDescent="0.3">
      <c r="A169" s="14"/>
      <c r="B169" s="12"/>
      <c r="C169" s="12"/>
      <c r="D169" s="12"/>
      <c r="E169" s="13"/>
      <c r="F169" s="13"/>
      <c r="G169" s="10" t="str">
        <f t="shared" si="6"/>
        <v/>
      </c>
      <c r="H169" s="13"/>
      <c r="I169" s="10" t="str">
        <f t="shared" si="7"/>
        <v/>
      </c>
      <c r="J169" s="10" t="str">
        <f>IF(B169="","",IF(_xlfn.MAXIFS(F$3:F168,B$3:B168,B169)&gt;0,_xlfn.MAXIFS(F$3:F168,B$3:B168,B169),IFERROR(INDEX(Máquinas!$D$4:$D$53,MATCH(B169,Máquinas!$A$4:$A$53,0)),"")))</f>
        <v/>
      </c>
      <c r="K169" s="10" t="str">
        <f t="shared" si="8"/>
        <v/>
      </c>
      <c r="L169" s="12"/>
    </row>
    <row r="170" spans="1:12" x14ac:dyDescent="0.3">
      <c r="A170" s="14"/>
      <c r="B170" s="12"/>
      <c r="C170" s="12"/>
      <c r="D170" s="12"/>
      <c r="E170" s="13"/>
      <c r="F170" s="13"/>
      <c r="G170" s="10" t="str">
        <f t="shared" si="6"/>
        <v/>
      </c>
      <c r="H170" s="13"/>
      <c r="I170" s="10" t="str">
        <f t="shared" si="7"/>
        <v/>
      </c>
      <c r="J170" s="10" t="str">
        <f>IF(B170="","",IF(_xlfn.MAXIFS(F$3:F169,B$3:B169,B170)&gt;0,_xlfn.MAXIFS(F$3:F169,B$3:B169,B170),IFERROR(INDEX(Máquinas!$D$4:$D$53,MATCH(B170,Máquinas!$A$4:$A$53,0)),"")))</f>
        <v/>
      </c>
      <c r="K170" s="10" t="str">
        <f t="shared" si="8"/>
        <v/>
      </c>
      <c r="L170" s="12"/>
    </row>
    <row r="171" spans="1:12" x14ac:dyDescent="0.3">
      <c r="A171" s="14"/>
      <c r="B171" s="12"/>
      <c r="C171" s="12"/>
      <c r="D171" s="12"/>
      <c r="E171" s="13"/>
      <c r="F171" s="13"/>
      <c r="G171" s="10" t="str">
        <f t="shared" si="6"/>
        <v/>
      </c>
      <c r="H171" s="13"/>
      <c r="I171" s="10" t="str">
        <f t="shared" si="7"/>
        <v/>
      </c>
      <c r="J171" s="10" t="str">
        <f>IF(B171="","",IF(_xlfn.MAXIFS(F$3:F170,B$3:B170,B171)&gt;0,_xlfn.MAXIFS(F$3:F170,B$3:B170,B171),IFERROR(INDEX(Máquinas!$D$4:$D$53,MATCH(B171,Máquinas!$A$4:$A$53,0)),"")))</f>
        <v/>
      </c>
      <c r="K171" s="10" t="str">
        <f t="shared" si="8"/>
        <v/>
      </c>
      <c r="L171" s="12"/>
    </row>
    <row r="172" spans="1:12" x14ac:dyDescent="0.3">
      <c r="A172" s="14"/>
      <c r="B172" s="12"/>
      <c r="C172" s="12"/>
      <c r="D172" s="12"/>
      <c r="E172" s="13"/>
      <c r="F172" s="13"/>
      <c r="G172" s="10" t="str">
        <f t="shared" si="6"/>
        <v/>
      </c>
      <c r="H172" s="13"/>
      <c r="I172" s="10" t="str">
        <f t="shared" si="7"/>
        <v/>
      </c>
      <c r="J172" s="10" t="str">
        <f>IF(B172="","",IF(_xlfn.MAXIFS(F$3:F171,B$3:B171,B172)&gt;0,_xlfn.MAXIFS(F$3:F171,B$3:B171,B172),IFERROR(INDEX(Máquinas!$D$4:$D$53,MATCH(B172,Máquinas!$A$4:$A$53,0)),"")))</f>
        <v/>
      </c>
      <c r="K172" s="10" t="str">
        <f t="shared" si="8"/>
        <v/>
      </c>
      <c r="L172" s="12"/>
    </row>
    <row r="173" spans="1:12" x14ac:dyDescent="0.3">
      <c r="A173" s="14"/>
      <c r="B173" s="12"/>
      <c r="C173" s="12"/>
      <c r="D173" s="12"/>
      <c r="E173" s="13"/>
      <c r="F173" s="13"/>
      <c r="G173" s="10" t="str">
        <f t="shared" si="6"/>
        <v/>
      </c>
      <c r="H173" s="13"/>
      <c r="I173" s="10" t="str">
        <f t="shared" si="7"/>
        <v/>
      </c>
      <c r="J173" s="10" t="str">
        <f>IF(B173="","",IF(_xlfn.MAXIFS(F$3:F172,B$3:B172,B173)&gt;0,_xlfn.MAXIFS(F$3:F172,B$3:B172,B173),IFERROR(INDEX(Máquinas!$D$4:$D$53,MATCH(B173,Máquinas!$A$4:$A$53,0)),"")))</f>
        <v/>
      </c>
      <c r="K173" s="10" t="str">
        <f t="shared" si="8"/>
        <v/>
      </c>
      <c r="L173" s="12"/>
    </row>
    <row r="174" spans="1:12" x14ac:dyDescent="0.3">
      <c r="A174" s="14"/>
      <c r="B174" s="12"/>
      <c r="C174" s="12"/>
      <c r="D174" s="12"/>
      <c r="E174" s="13"/>
      <c r="F174" s="13"/>
      <c r="G174" s="10" t="str">
        <f t="shared" si="6"/>
        <v/>
      </c>
      <c r="H174" s="13"/>
      <c r="I174" s="10" t="str">
        <f t="shared" si="7"/>
        <v/>
      </c>
      <c r="J174" s="10" t="str">
        <f>IF(B174="","",IF(_xlfn.MAXIFS(F$3:F173,B$3:B173,B174)&gt;0,_xlfn.MAXIFS(F$3:F173,B$3:B173,B174),IFERROR(INDEX(Máquinas!$D$4:$D$53,MATCH(B174,Máquinas!$A$4:$A$53,0)),"")))</f>
        <v/>
      </c>
      <c r="K174" s="10" t="str">
        <f t="shared" si="8"/>
        <v/>
      </c>
      <c r="L174" s="12"/>
    </row>
    <row r="175" spans="1:12" x14ac:dyDescent="0.3">
      <c r="A175" s="14"/>
      <c r="B175" s="12"/>
      <c r="C175" s="12"/>
      <c r="D175" s="12"/>
      <c r="E175" s="13"/>
      <c r="F175" s="13"/>
      <c r="G175" s="10" t="str">
        <f t="shared" si="6"/>
        <v/>
      </c>
      <c r="H175" s="13"/>
      <c r="I175" s="10" t="str">
        <f t="shared" si="7"/>
        <v/>
      </c>
      <c r="J175" s="10" t="str">
        <f>IF(B175="","",IF(_xlfn.MAXIFS(F$3:F174,B$3:B174,B175)&gt;0,_xlfn.MAXIFS(F$3:F174,B$3:B174,B175),IFERROR(INDEX(Máquinas!$D$4:$D$53,MATCH(B175,Máquinas!$A$4:$A$53,0)),"")))</f>
        <v/>
      </c>
      <c r="K175" s="10" t="str">
        <f t="shared" si="8"/>
        <v/>
      </c>
      <c r="L175" s="12"/>
    </row>
    <row r="176" spans="1:12" x14ac:dyDescent="0.3">
      <c r="A176" s="14"/>
      <c r="B176" s="12"/>
      <c r="C176" s="12"/>
      <c r="D176" s="12"/>
      <c r="E176" s="13"/>
      <c r="F176" s="13"/>
      <c r="G176" s="10" t="str">
        <f t="shared" si="6"/>
        <v/>
      </c>
      <c r="H176" s="13"/>
      <c r="I176" s="10" t="str">
        <f t="shared" si="7"/>
        <v/>
      </c>
      <c r="J176" s="10" t="str">
        <f>IF(B176="","",IF(_xlfn.MAXIFS(F$3:F175,B$3:B175,B176)&gt;0,_xlfn.MAXIFS(F$3:F175,B$3:B175,B176),IFERROR(INDEX(Máquinas!$D$4:$D$53,MATCH(B176,Máquinas!$A$4:$A$53,0)),"")))</f>
        <v/>
      </c>
      <c r="K176" s="10" t="str">
        <f t="shared" si="8"/>
        <v/>
      </c>
      <c r="L176" s="12"/>
    </row>
    <row r="177" spans="1:12" x14ac:dyDescent="0.3">
      <c r="A177" s="14"/>
      <c r="B177" s="12"/>
      <c r="C177" s="12"/>
      <c r="D177" s="12"/>
      <c r="E177" s="13"/>
      <c r="F177" s="13"/>
      <c r="G177" s="10" t="str">
        <f t="shared" si="6"/>
        <v/>
      </c>
      <c r="H177" s="13"/>
      <c r="I177" s="10" t="str">
        <f t="shared" si="7"/>
        <v/>
      </c>
      <c r="J177" s="10" t="str">
        <f>IF(B177="","",IF(_xlfn.MAXIFS(F$3:F176,B$3:B176,B177)&gt;0,_xlfn.MAXIFS(F$3:F176,B$3:B176,B177),IFERROR(INDEX(Máquinas!$D$4:$D$53,MATCH(B177,Máquinas!$A$4:$A$53,0)),"")))</f>
        <v/>
      </c>
      <c r="K177" s="10" t="str">
        <f t="shared" si="8"/>
        <v/>
      </c>
      <c r="L177" s="12"/>
    </row>
    <row r="178" spans="1:12" x14ac:dyDescent="0.3">
      <c r="A178" s="14"/>
      <c r="B178" s="12"/>
      <c r="C178" s="12"/>
      <c r="D178" s="12"/>
      <c r="E178" s="13"/>
      <c r="F178" s="13"/>
      <c r="G178" s="10" t="str">
        <f t="shared" si="6"/>
        <v/>
      </c>
      <c r="H178" s="13"/>
      <c r="I178" s="10" t="str">
        <f t="shared" si="7"/>
        <v/>
      </c>
      <c r="J178" s="10" t="str">
        <f>IF(B178="","",IF(_xlfn.MAXIFS(F$3:F177,B$3:B177,B178)&gt;0,_xlfn.MAXIFS(F$3:F177,B$3:B177,B178),IFERROR(INDEX(Máquinas!$D$4:$D$53,MATCH(B178,Máquinas!$A$4:$A$53,0)),"")))</f>
        <v/>
      </c>
      <c r="K178" s="10" t="str">
        <f t="shared" si="8"/>
        <v/>
      </c>
      <c r="L178" s="12"/>
    </row>
    <row r="179" spans="1:12" x14ac:dyDescent="0.3">
      <c r="A179" s="14"/>
      <c r="B179" s="12"/>
      <c r="C179" s="12"/>
      <c r="D179" s="12"/>
      <c r="E179" s="13"/>
      <c r="F179" s="13"/>
      <c r="G179" s="10" t="str">
        <f t="shared" si="6"/>
        <v/>
      </c>
      <c r="H179" s="13"/>
      <c r="I179" s="10" t="str">
        <f t="shared" si="7"/>
        <v/>
      </c>
      <c r="J179" s="10" t="str">
        <f>IF(B179="","",IF(_xlfn.MAXIFS(F$3:F178,B$3:B178,B179)&gt;0,_xlfn.MAXIFS(F$3:F178,B$3:B178,B179),IFERROR(INDEX(Máquinas!$D$4:$D$53,MATCH(B179,Máquinas!$A$4:$A$53,0)),"")))</f>
        <v/>
      </c>
      <c r="K179" s="10" t="str">
        <f t="shared" si="8"/>
        <v/>
      </c>
      <c r="L179" s="12"/>
    </row>
    <row r="180" spans="1:12" x14ac:dyDescent="0.3">
      <c r="A180" s="14"/>
      <c r="B180" s="12"/>
      <c r="C180" s="12"/>
      <c r="D180" s="12"/>
      <c r="E180" s="13"/>
      <c r="F180" s="13"/>
      <c r="G180" s="10" t="str">
        <f t="shared" si="6"/>
        <v/>
      </c>
      <c r="H180" s="13"/>
      <c r="I180" s="10" t="str">
        <f t="shared" si="7"/>
        <v/>
      </c>
      <c r="J180" s="10" t="str">
        <f>IF(B180="","",IF(_xlfn.MAXIFS(F$3:F179,B$3:B179,B180)&gt;0,_xlfn.MAXIFS(F$3:F179,B$3:B179,B180),IFERROR(INDEX(Máquinas!$D$4:$D$53,MATCH(B180,Máquinas!$A$4:$A$53,0)),"")))</f>
        <v/>
      </c>
      <c r="K180" s="10" t="str">
        <f t="shared" si="8"/>
        <v/>
      </c>
      <c r="L180" s="12"/>
    </row>
    <row r="181" spans="1:12" x14ac:dyDescent="0.3">
      <c r="A181" s="14"/>
      <c r="B181" s="12"/>
      <c r="C181" s="12"/>
      <c r="D181" s="12"/>
      <c r="E181" s="13"/>
      <c r="F181" s="13"/>
      <c r="G181" s="10" t="str">
        <f t="shared" si="6"/>
        <v/>
      </c>
      <c r="H181" s="13"/>
      <c r="I181" s="10" t="str">
        <f t="shared" si="7"/>
        <v/>
      </c>
      <c r="J181" s="10" t="str">
        <f>IF(B181="","",IF(_xlfn.MAXIFS(F$3:F180,B$3:B180,B181)&gt;0,_xlfn.MAXIFS(F$3:F180,B$3:B180,B181),IFERROR(INDEX(Máquinas!$D$4:$D$53,MATCH(B181,Máquinas!$A$4:$A$53,0)),"")))</f>
        <v/>
      </c>
      <c r="K181" s="10" t="str">
        <f t="shared" si="8"/>
        <v/>
      </c>
      <c r="L181" s="12"/>
    </row>
    <row r="182" spans="1:12" x14ac:dyDescent="0.3">
      <c r="A182" s="14"/>
      <c r="B182" s="12"/>
      <c r="C182" s="12"/>
      <c r="D182" s="12"/>
      <c r="E182" s="13"/>
      <c r="F182" s="13"/>
      <c r="G182" s="10" t="str">
        <f t="shared" si="6"/>
        <v/>
      </c>
      <c r="H182" s="13"/>
      <c r="I182" s="10" t="str">
        <f t="shared" si="7"/>
        <v/>
      </c>
      <c r="J182" s="10" t="str">
        <f>IF(B182="","",IF(_xlfn.MAXIFS(F$3:F181,B$3:B181,B182)&gt;0,_xlfn.MAXIFS(F$3:F181,B$3:B181,B182),IFERROR(INDEX(Máquinas!$D$4:$D$53,MATCH(B182,Máquinas!$A$4:$A$53,0)),"")))</f>
        <v/>
      </c>
      <c r="K182" s="10" t="str">
        <f t="shared" si="8"/>
        <v/>
      </c>
      <c r="L182" s="12"/>
    </row>
    <row r="183" spans="1:12" x14ac:dyDescent="0.3">
      <c r="A183" s="14"/>
      <c r="B183" s="12"/>
      <c r="C183" s="12"/>
      <c r="D183" s="12"/>
      <c r="E183" s="13"/>
      <c r="F183" s="13"/>
      <c r="G183" s="10" t="str">
        <f t="shared" si="6"/>
        <v/>
      </c>
      <c r="H183" s="13"/>
      <c r="I183" s="10" t="str">
        <f t="shared" si="7"/>
        <v/>
      </c>
      <c r="J183" s="10" t="str">
        <f>IF(B183="","",IF(_xlfn.MAXIFS(F$3:F182,B$3:B182,B183)&gt;0,_xlfn.MAXIFS(F$3:F182,B$3:B182,B183),IFERROR(INDEX(Máquinas!$D$4:$D$53,MATCH(B183,Máquinas!$A$4:$A$53,0)),"")))</f>
        <v/>
      </c>
      <c r="K183" s="10" t="str">
        <f t="shared" si="8"/>
        <v/>
      </c>
      <c r="L183" s="12"/>
    </row>
    <row r="184" spans="1:12" x14ac:dyDescent="0.3">
      <c r="A184" s="14"/>
      <c r="B184" s="12"/>
      <c r="C184" s="12"/>
      <c r="D184" s="12"/>
      <c r="E184" s="13"/>
      <c r="F184" s="13"/>
      <c r="G184" s="10" t="str">
        <f t="shared" si="6"/>
        <v/>
      </c>
      <c r="H184" s="13"/>
      <c r="I184" s="10" t="str">
        <f t="shared" si="7"/>
        <v/>
      </c>
      <c r="J184" s="10" t="str">
        <f>IF(B184="","",IF(_xlfn.MAXIFS(F$3:F183,B$3:B183,B184)&gt;0,_xlfn.MAXIFS(F$3:F183,B$3:B183,B184),IFERROR(INDEX(Máquinas!$D$4:$D$53,MATCH(B184,Máquinas!$A$4:$A$53,0)),"")))</f>
        <v/>
      </c>
      <c r="K184" s="10" t="str">
        <f t="shared" si="8"/>
        <v/>
      </c>
      <c r="L184" s="12"/>
    </row>
    <row r="185" spans="1:12" x14ac:dyDescent="0.3">
      <c r="A185" s="14"/>
      <c r="B185" s="12"/>
      <c r="C185" s="12"/>
      <c r="D185" s="12"/>
      <c r="E185" s="13"/>
      <c r="F185" s="13"/>
      <c r="G185" s="10" t="str">
        <f t="shared" si="6"/>
        <v/>
      </c>
      <c r="H185" s="13"/>
      <c r="I185" s="10" t="str">
        <f t="shared" si="7"/>
        <v/>
      </c>
      <c r="J185" s="10" t="str">
        <f>IF(B185="","",IF(_xlfn.MAXIFS(F$3:F184,B$3:B184,B185)&gt;0,_xlfn.MAXIFS(F$3:F184,B$3:B184,B185),IFERROR(INDEX(Máquinas!$D$4:$D$53,MATCH(B185,Máquinas!$A$4:$A$53,0)),"")))</f>
        <v/>
      </c>
      <c r="K185" s="10" t="str">
        <f t="shared" si="8"/>
        <v/>
      </c>
      <c r="L185" s="12"/>
    </row>
    <row r="186" spans="1:12" x14ac:dyDescent="0.3">
      <c r="A186" s="14"/>
      <c r="B186" s="12"/>
      <c r="C186" s="12"/>
      <c r="D186" s="12"/>
      <c r="E186" s="13"/>
      <c r="F186" s="13"/>
      <c r="G186" s="10" t="str">
        <f t="shared" si="6"/>
        <v/>
      </c>
      <c r="H186" s="13"/>
      <c r="I186" s="10" t="str">
        <f t="shared" si="7"/>
        <v/>
      </c>
      <c r="J186" s="10" t="str">
        <f>IF(B186="","",IF(_xlfn.MAXIFS(F$3:F185,B$3:B185,B186)&gt;0,_xlfn.MAXIFS(F$3:F185,B$3:B185,B186),IFERROR(INDEX(Máquinas!$D$4:$D$53,MATCH(B186,Máquinas!$A$4:$A$53,0)),"")))</f>
        <v/>
      </c>
      <c r="K186" s="10" t="str">
        <f t="shared" si="8"/>
        <v/>
      </c>
      <c r="L186" s="12"/>
    </row>
    <row r="187" spans="1:12" x14ac:dyDescent="0.3">
      <c r="A187" s="14"/>
      <c r="B187" s="12"/>
      <c r="C187" s="12"/>
      <c r="D187" s="12"/>
      <c r="E187" s="13"/>
      <c r="F187" s="13"/>
      <c r="G187" s="10" t="str">
        <f t="shared" si="6"/>
        <v/>
      </c>
      <c r="H187" s="13"/>
      <c r="I187" s="10" t="str">
        <f t="shared" si="7"/>
        <v/>
      </c>
      <c r="J187" s="10" t="str">
        <f>IF(B187="","",IF(_xlfn.MAXIFS(F$3:F186,B$3:B186,B187)&gt;0,_xlfn.MAXIFS(F$3:F186,B$3:B186,B187),IFERROR(INDEX(Máquinas!$D$4:$D$53,MATCH(B187,Máquinas!$A$4:$A$53,0)),"")))</f>
        <v/>
      </c>
      <c r="K187" s="10" t="str">
        <f t="shared" si="8"/>
        <v/>
      </c>
      <c r="L187" s="12"/>
    </row>
    <row r="188" spans="1:12" x14ac:dyDescent="0.3">
      <c r="A188" s="14"/>
      <c r="B188" s="12"/>
      <c r="C188" s="12"/>
      <c r="D188" s="12"/>
      <c r="E188" s="13"/>
      <c r="F188" s="13"/>
      <c r="G188" s="10" t="str">
        <f t="shared" si="6"/>
        <v/>
      </c>
      <c r="H188" s="13"/>
      <c r="I188" s="10" t="str">
        <f t="shared" si="7"/>
        <v/>
      </c>
      <c r="J188" s="10" t="str">
        <f>IF(B188="","",IF(_xlfn.MAXIFS(F$3:F187,B$3:B187,B188)&gt;0,_xlfn.MAXIFS(F$3:F187,B$3:B187,B188),IFERROR(INDEX(Máquinas!$D$4:$D$53,MATCH(B188,Máquinas!$A$4:$A$53,0)),"")))</f>
        <v/>
      </c>
      <c r="K188" s="10" t="str">
        <f t="shared" si="8"/>
        <v/>
      </c>
      <c r="L188" s="12"/>
    </row>
    <row r="189" spans="1:12" x14ac:dyDescent="0.3">
      <c r="A189" s="14"/>
      <c r="B189" s="12"/>
      <c r="C189" s="12"/>
      <c r="D189" s="12"/>
      <c r="E189" s="13"/>
      <c r="F189" s="13"/>
      <c r="G189" s="10" t="str">
        <f t="shared" si="6"/>
        <v/>
      </c>
      <c r="H189" s="13"/>
      <c r="I189" s="10" t="str">
        <f t="shared" si="7"/>
        <v/>
      </c>
      <c r="J189" s="10" t="str">
        <f>IF(B189="","",IF(_xlfn.MAXIFS(F$3:F188,B$3:B188,B189)&gt;0,_xlfn.MAXIFS(F$3:F188,B$3:B188,B189),IFERROR(INDEX(Máquinas!$D$4:$D$53,MATCH(B189,Máquinas!$A$4:$A$53,0)),"")))</f>
        <v/>
      </c>
      <c r="K189" s="10" t="str">
        <f t="shared" si="8"/>
        <v/>
      </c>
      <c r="L189" s="12"/>
    </row>
    <row r="190" spans="1:12" x14ac:dyDescent="0.3">
      <c r="A190" s="14"/>
      <c r="B190" s="12"/>
      <c r="C190" s="12"/>
      <c r="D190" s="12"/>
      <c r="E190" s="13"/>
      <c r="F190" s="13"/>
      <c r="G190" s="10" t="str">
        <f t="shared" si="6"/>
        <v/>
      </c>
      <c r="H190" s="13"/>
      <c r="I190" s="10" t="str">
        <f t="shared" si="7"/>
        <v/>
      </c>
      <c r="J190" s="10" t="str">
        <f>IF(B190="","",IF(_xlfn.MAXIFS(F$3:F189,B$3:B189,B190)&gt;0,_xlfn.MAXIFS(F$3:F189,B$3:B189,B190),IFERROR(INDEX(Máquinas!$D$4:$D$53,MATCH(B190,Máquinas!$A$4:$A$53,0)),"")))</f>
        <v/>
      </c>
      <c r="K190" s="10" t="str">
        <f t="shared" si="8"/>
        <v/>
      </c>
      <c r="L190" s="12"/>
    </row>
    <row r="191" spans="1:12" x14ac:dyDescent="0.3">
      <c r="A191" s="14"/>
      <c r="B191" s="12"/>
      <c r="C191" s="12"/>
      <c r="D191" s="12"/>
      <c r="E191" s="13"/>
      <c r="F191" s="13"/>
      <c r="G191" s="10" t="str">
        <f t="shared" si="6"/>
        <v/>
      </c>
      <c r="H191" s="13"/>
      <c r="I191" s="10" t="str">
        <f t="shared" si="7"/>
        <v/>
      </c>
      <c r="J191" s="10" t="str">
        <f>IF(B191="","",IF(_xlfn.MAXIFS(F$3:F190,B$3:B190,B191)&gt;0,_xlfn.MAXIFS(F$3:F190,B$3:B190,B191),IFERROR(INDEX(Máquinas!$D$4:$D$53,MATCH(B191,Máquinas!$A$4:$A$53,0)),"")))</f>
        <v/>
      </c>
      <c r="K191" s="10" t="str">
        <f t="shared" si="8"/>
        <v/>
      </c>
      <c r="L191" s="12"/>
    </row>
    <row r="192" spans="1:12" x14ac:dyDescent="0.3">
      <c r="A192" s="14"/>
      <c r="B192" s="12"/>
      <c r="C192" s="12"/>
      <c r="D192" s="12"/>
      <c r="E192" s="13"/>
      <c r="F192" s="13"/>
      <c r="G192" s="10" t="str">
        <f t="shared" si="6"/>
        <v/>
      </c>
      <c r="H192" s="13"/>
      <c r="I192" s="10" t="str">
        <f t="shared" si="7"/>
        <v/>
      </c>
      <c r="J192" s="10" t="str">
        <f>IF(B192="","",IF(_xlfn.MAXIFS(F$3:F191,B$3:B191,B192)&gt;0,_xlfn.MAXIFS(F$3:F191,B$3:B191,B192),IFERROR(INDEX(Máquinas!$D$4:$D$53,MATCH(B192,Máquinas!$A$4:$A$53,0)),"")))</f>
        <v/>
      </c>
      <c r="K192" s="10" t="str">
        <f t="shared" si="8"/>
        <v/>
      </c>
      <c r="L192" s="12"/>
    </row>
    <row r="193" spans="1:12" x14ac:dyDescent="0.3">
      <c r="A193" s="14"/>
      <c r="B193" s="12"/>
      <c r="C193" s="12"/>
      <c r="D193" s="12"/>
      <c r="E193" s="13"/>
      <c r="F193" s="13"/>
      <c r="G193" s="10" t="str">
        <f t="shared" si="6"/>
        <v/>
      </c>
      <c r="H193" s="13"/>
      <c r="I193" s="10" t="str">
        <f t="shared" si="7"/>
        <v/>
      </c>
      <c r="J193" s="10" t="str">
        <f>IF(B193="","",IF(_xlfn.MAXIFS(F$3:F192,B$3:B192,B193)&gt;0,_xlfn.MAXIFS(F$3:F192,B$3:B192,B193),IFERROR(INDEX(Máquinas!$D$4:$D$53,MATCH(B193,Máquinas!$A$4:$A$53,0)),"")))</f>
        <v/>
      </c>
      <c r="K193" s="10" t="str">
        <f t="shared" si="8"/>
        <v/>
      </c>
      <c r="L193" s="12"/>
    </row>
    <row r="194" spans="1:12" x14ac:dyDescent="0.3">
      <c r="A194" s="14"/>
      <c r="B194" s="12"/>
      <c r="C194" s="12"/>
      <c r="D194" s="12"/>
      <c r="E194" s="13"/>
      <c r="F194" s="13"/>
      <c r="G194" s="10" t="str">
        <f t="shared" si="6"/>
        <v/>
      </c>
      <c r="H194" s="13"/>
      <c r="I194" s="10" t="str">
        <f t="shared" si="7"/>
        <v/>
      </c>
      <c r="J194" s="10" t="str">
        <f>IF(B194="","",IF(_xlfn.MAXIFS(F$3:F193,B$3:B193,B194)&gt;0,_xlfn.MAXIFS(F$3:F193,B$3:B193,B194),IFERROR(INDEX(Máquinas!$D$4:$D$53,MATCH(B194,Máquinas!$A$4:$A$53,0)),"")))</f>
        <v/>
      </c>
      <c r="K194" s="10" t="str">
        <f t="shared" si="8"/>
        <v/>
      </c>
      <c r="L194" s="12"/>
    </row>
    <row r="195" spans="1:12" x14ac:dyDescent="0.3">
      <c r="A195" s="14"/>
      <c r="B195" s="12"/>
      <c r="C195" s="12"/>
      <c r="D195" s="12"/>
      <c r="E195" s="13"/>
      <c r="F195" s="13"/>
      <c r="G195" s="10" t="str">
        <f t="shared" si="6"/>
        <v/>
      </c>
      <c r="H195" s="13"/>
      <c r="I195" s="10" t="str">
        <f t="shared" si="7"/>
        <v/>
      </c>
      <c r="J195" s="10" t="str">
        <f>IF(B195="","",IF(_xlfn.MAXIFS(F$3:F194,B$3:B194,B195)&gt;0,_xlfn.MAXIFS(F$3:F194,B$3:B194,B195),IFERROR(INDEX(Máquinas!$D$4:$D$53,MATCH(B195,Máquinas!$A$4:$A$53,0)),"")))</f>
        <v/>
      </c>
      <c r="K195" s="10" t="str">
        <f t="shared" si="8"/>
        <v/>
      </c>
      <c r="L195" s="12"/>
    </row>
    <row r="196" spans="1:12" x14ac:dyDescent="0.3">
      <c r="A196" s="14"/>
      <c r="B196" s="12"/>
      <c r="C196" s="12"/>
      <c r="D196" s="12"/>
      <c r="E196" s="13"/>
      <c r="F196" s="13"/>
      <c r="G196" s="10" t="str">
        <f t="shared" ref="G196:G259" si="9">IF(OR(E196="",F196=""),"",ROUND(F196-E196,1))</f>
        <v/>
      </c>
      <c r="H196" s="13"/>
      <c r="I196" s="10" t="str">
        <f t="shared" ref="I196:I259" si="10">IF(OR(G196="",H196=""),"",ROUND(G196-H196,1))</f>
        <v/>
      </c>
      <c r="J196" s="10" t="str">
        <f>IF(B196="","",IF(_xlfn.MAXIFS(F$3:F195,B$3:B195,B196)&gt;0,_xlfn.MAXIFS(F$3:F195,B$3:B195,B196),IFERROR(INDEX(Máquinas!$D$4:$D$53,MATCH(B196,Máquinas!$A$4:$A$53,0)),"")))</f>
        <v/>
      </c>
      <c r="K196" s="10" t="str">
        <f t="shared" ref="K196:K259" si="11">IF(OR(E196="",J196=""),"",ROUND(E196-J196,1))</f>
        <v/>
      </c>
      <c r="L196" s="12"/>
    </row>
    <row r="197" spans="1:12" x14ac:dyDescent="0.3">
      <c r="A197" s="14"/>
      <c r="B197" s="12"/>
      <c r="C197" s="12"/>
      <c r="D197" s="12"/>
      <c r="E197" s="13"/>
      <c r="F197" s="13"/>
      <c r="G197" s="10" t="str">
        <f t="shared" si="9"/>
        <v/>
      </c>
      <c r="H197" s="13"/>
      <c r="I197" s="10" t="str">
        <f t="shared" si="10"/>
        <v/>
      </c>
      <c r="J197" s="10" t="str">
        <f>IF(B197="","",IF(_xlfn.MAXIFS(F$3:F196,B$3:B196,B197)&gt;0,_xlfn.MAXIFS(F$3:F196,B$3:B196,B197),IFERROR(INDEX(Máquinas!$D$4:$D$53,MATCH(B197,Máquinas!$A$4:$A$53,0)),"")))</f>
        <v/>
      </c>
      <c r="K197" s="10" t="str">
        <f t="shared" si="11"/>
        <v/>
      </c>
      <c r="L197" s="12"/>
    </row>
    <row r="198" spans="1:12" x14ac:dyDescent="0.3">
      <c r="A198" s="14"/>
      <c r="B198" s="12"/>
      <c r="C198" s="12"/>
      <c r="D198" s="12"/>
      <c r="E198" s="13"/>
      <c r="F198" s="13"/>
      <c r="G198" s="10" t="str">
        <f t="shared" si="9"/>
        <v/>
      </c>
      <c r="H198" s="13"/>
      <c r="I198" s="10" t="str">
        <f t="shared" si="10"/>
        <v/>
      </c>
      <c r="J198" s="10" t="str">
        <f>IF(B198="","",IF(_xlfn.MAXIFS(F$3:F197,B$3:B197,B198)&gt;0,_xlfn.MAXIFS(F$3:F197,B$3:B197,B198),IFERROR(INDEX(Máquinas!$D$4:$D$53,MATCH(B198,Máquinas!$A$4:$A$53,0)),"")))</f>
        <v/>
      </c>
      <c r="K198" s="10" t="str">
        <f t="shared" si="11"/>
        <v/>
      </c>
      <c r="L198" s="12"/>
    </row>
    <row r="199" spans="1:12" x14ac:dyDescent="0.3">
      <c r="A199" s="14"/>
      <c r="B199" s="12"/>
      <c r="C199" s="12"/>
      <c r="D199" s="12"/>
      <c r="E199" s="13"/>
      <c r="F199" s="13"/>
      <c r="G199" s="10" t="str">
        <f t="shared" si="9"/>
        <v/>
      </c>
      <c r="H199" s="13"/>
      <c r="I199" s="10" t="str">
        <f t="shared" si="10"/>
        <v/>
      </c>
      <c r="J199" s="10" t="str">
        <f>IF(B199="","",IF(_xlfn.MAXIFS(F$3:F198,B$3:B198,B199)&gt;0,_xlfn.MAXIFS(F$3:F198,B$3:B198,B199),IFERROR(INDEX(Máquinas!$D$4:$D$53,MATCH(B199,Máquinas!$A$4:$A$53,0)),"")))</f>
        <v/>
      </c>
      <c r="K199" s="10" t="str">
        <f t="shared" si="11"/>
        <v/>
      </c>
      <c r="L199" s="12"/>
    </row>
    <row r="200" spans="1:12" x14ac:dyDescent="0.3">
      <c r="A200" s="14"/>
      <c r="B200" s="12"/>
      <c r="C200" s="12"/>
      <c r="D200" s="12"/>
      <c r="E200" s="13"/>
      <c r="F200" s="13"/>
      <c r="G200" s="10" t="str">
        <f t="shared" si="9"/>
        <v/>
      </c>
      <c r="H200" s="13"/>
      <c r="I200" s="10" t="str">
        <f t="shared" si="10"/>
        <v/>
      </c>
      <c r="J200" s="10" t="str">
        <f>IF(B200="","",IF(_xlfn.MAXIFS(F$3:F199,B$3:B199,B200)&gt;0,_xlfn.MAXIFS(F$3:F199,B$3:B199,B200),IFERROR(INDEX(Máquinas!$D$4:$D$53,MATCH(B200,Máquinas!$A$4:$A$53,0)),"")))</f>
        <v/>
      </c>
      <c r="K200" s="10" t="str">
        <f t="shared" si="11"/>
        <v/>
      </c>
      <c r="L200" s="12"/>
    </row>
    <row r="201" spans="1:12" x14ac:dyDescent="0.3">
      <c r="A201" s="14"/>
      <c r="B201" s="12"/>
      <c r="C201" s="12"/>
      <c r="D201" s="12"/>
      <c r="E201" s="13"/>
      <c r="F201" s="13"/>
      <c r="G201" s="10" t="str">
        <f t="shared" si="9"/>
        <v/>
      </c>
      <c r="H201" s="13"/>
      <c r="I201" s="10" t="str">
        <f t="shared" si="10"/>
        <v/>
      </c>
      <c r="J201" s="10" t="str">
        <f>IF(B201="","",IF(_xlfn.MAXIFS(F$3:F200,B$3:B200,B201)&gt;0,_xlfn.MAXIFS(F$3:F200,B$3:B200,B201),IFERROR(INDEX(Máquinas!$D$4:$D$53,MATCH(B201,Máquinas!$A$4:$A$53,0)),"")))</f>
        <v/>
      </c>
      <c r="K201" s="10" t="str">
        <f t="shared" si="11"/>
        <v/>
      </c>
      <c r="L201" s="12"/>
    </row>
    <row r="202" spans="1:12" x14ac:dyDescent="0.3">
      <c r="A202" s="14"/>
      <c r="B202" s="12"/>
      <c r="C202" s="12"/>
      <c r="D202" s="12"/>
      <c r="E202" s="13"/>
      <c r="F202" s="13"/>
      <c r="G202" s="10" t="str">
        <f t="shared" si="9"/>
        <v/>
      </c>
      <c r="H202" s="13"/>
      <c r="I202" s="10" t="str">
        <f t="shared" si="10"/>
        <v/>
      </c>
      <c r="J202" s="10" t="str">
        <f>IF(B202="","",IF(_xlfn.MAXIFS(F$3:F201,B$3:B201,B202)&gt;0,_xlfn.MAXIFS(F$3:F201,B$3:B201,B202),IFERROR(INDEX(Máquinas!$D$4:$D$53,MATCH(B202,Máquinas!$A$4:$A$53,0)),"")))</f>
        <v/>
      </c>
      <c r="K202" s="10" t="str">
        <f t="shared" si="11"/>
        <v/>
      </c>
      <c r="L202" s="12"/>
    </row>
    <row r="203" spans="1:12" x14ac:dyDescent="0.3">
      <c r="A203" s="14"/>
      <c r="B203" s="12"/>
      <c r="C203" s="12"/>
      <c r="D203" s="12"/>
      <c r="E203" s="13"/>
      <c r="F203" s="13"/>
      <c r="G203" s="10" t="str">
        <f t="shared" si="9"/>
        <v/>
      </c>
      <c r="H203" s="13"/>
      <c r="I203" s="10" t="str">
        <f t="shared" si="10"/>
        <v/>
      </c>
      <c r="J203" s="10" t="str">
        <f>IF(B203="","",IF(_xlfn.MAXIFS(F$3:F202,B$3:B202,B203)&gt;0,_xlfn.MAXIFS(F$3:F202,B$3:B202,B203),IFERROR(INDEX(Máquinas!$D$4:$D$53,MATCH(B203,Máquinas!$A$4:$A$53,0)),"")))</f>
        <v/>
      </c>
      <c r="K203" s="10" t="str">
        <f t="shared" si="11"/>
        <v/>
      </c>
      <c r="L203" s="12"/>
    </row>
    <row r="204" spans="1:12" x14ac:dyDescent="0.3">
      <c r="A204" s="14"/>
      <c r="B204" s="12"/>
      <c r="C204" s="12"/>
      <c r="D204" s="12"/>
      <c r="E204" s="13"/>
      <c r="F204" s="13"/>
      <c r="G204" s="10" t="str">
        <f t="shared" si="9"/>
        <v/>
      </c>
      <c r="H204" s="13"/>
      <c r="I204" s="10" t="str">
        <f t="shared" si="10"/>
        <v/>
      </c>
      <c r="J204" s="10" t="str">
        <f>IF(B204="","",IF(_xlfn.MAXIFS(F$3:F203,B$3:B203,B204)&gt;0,_xlfn.MAXIFS(F$3:F203,B$3:B203,B204),IFERROR(INDEX(Máquinas!$D$4:$D$53,MATCH(B204,Máquinas!$A$4:$A$53,0)),"")))</f>
        <v/>
      </c>
      <c r="K204" s="10" t="str">
        <f t="shared" si="11"/>
        <v/>
      </c>
      <c r="L204" s="12"/>
    </row>
    <row r="205" spans="1:12" x14ac:dyDescent="0.3">
      <c r="A205" s="14"/>
      <c r="B205" s="12"/>
      <c r="C205" s="12"/>
      <c r="D205" s="12"/>
      <c r="E205" s="13"/>
      <c r="F205" s="13"/>
      <c r="G205" s="10" t="str">
        <f t="shared" si="9"/>
        <v/>
      </c>
      <c r="H205" s="13"/>
      <c r="I205" s="10" t="str">
        <f t="shared" si="10"/>
        <v/>
      </c>
      <c r="J205" s="10" t="str">
        <f>IF(B205="","",IF(_xlfn.MAXIFS(F$3:F204,B$3:B204,B205)&gt;0,_xlfn.MAXIFS(F$3:F204,B$3:B204,B205),IFERROR(INDEX(Máquinas!$D$4:$D$53,MATCH(B205,Máquinas!$A$4:$A$53,0)),"")))</f>
        <v/>
      </c>
      <c r="K205" s="10" t="str">
        <f t="shared" si="11"/>
        <v/>
      </c>
      <c r="L205" s="12"/>
    </row>
    <row r="206" spans="1:12" x14ac:dyDescent="0.3">
      <c r="A206" s="14"/>
      <c r="B206" s="12"/>
      <c r="C206" s="12"/>
      <c r="D206" s="12"/>
      <c r="E206" s="13"/>
      <c r="F206" s="13"/>
      <c r="G206" s="10" t="str">
        <f t="shared" si="9"/>
        <v/>
      </c>
      <c r="H206" s="13"/>
      <c r="I206" s="10" t="str">
        <f t="shared" si="10"/>
        <v/>
      </c>
      <c r="J206" s="10" t="str">
        <f>IF(B206="","",IF(_xlfn.MAXIFS(F$3:F205,B$3:B205,B206)&gt;0,_xlfn.MAXIFS(F$3:F205,B$3:B205,B206),IFERROR(INDEX(Máquinas!$D$4:$D$53,MATCH(B206,Máquinas!$A$4:$A$53,0)),"")))</f>
        <v/>
      </c>
      <c r="K206" s="10" t="str">
        <f t="shared" si="11"/>
        <v/>
      </c>
      <c r="L206" s="12"/>
    </row>
    <row r="207" spans="1:12" x14ac:dyDescent="0.3">
      <c r="A207" s="14"/>
      <c r="B207" s="12"/>
      <c r="C207" s="12"/>
      <c r="D207" s="12"/>
      <c r="E207" s="13"/>
      <c r="F207" s="13"/>
      <c r="G207" s="10" t="str">
        <f t="shared" si="9"/>
        <v/>
      </c>
      <c r="H207" s="13"/>
      <c r="I207" s="10" t="str">
        <f t="shared" si="10"/>
        <v/>
      </c>
      <c r="J207" s="10" t="str">
        <f>IF(B207="","",IF(_xlfn.MAXIFS(F$3:F206,B$3:B206,B207)&gt;0,_xlfn.MAXIFS(F$3:F206,B$3:B206,B207),IFERROR(INDEX(Máquinas!$D$4:$D$53,MATCH(B207,Máquinas!$A$4:$A$53,0)),"")))</f>
        <v/>
      </c>
      <c r="K207" s="10" t="str">
        <f t="shared" si="11"/>
        <v/>
      </c>
      <c r="L207" s="12"/>
    </row>
    <row r="208" spans="1:12" x14ac:dyDescent="0.3">
      <c r="A208" s="14"/>
      <c r="B208" s="12"/>
      <c r="C208" s="12"/>
      <c r="D208" s="12"/>
      <c r="E208" s="13"/>
      <c r="F208" s="13"/>
      <c r="G208" s="10" t="str">
        <f t="shared" si="9"/>
        <v/>
      </c>
      <c r="H208" s="13"/>
      <c r="I208" s="10" t="str">
        <f t="shared" si="10"/>
        <v/>
      </c>
      <c r="J208" s="10" t="str">
        <f>IF(B208="","",IF(_xlfn.MAXIFS(F$3:F207,B$3:B207,B208)&gt;0,_xlfn.MAXIFS(F$3:F207,B$3:B207,B208),IFERROR(INDEX(Máquinas!$D$4:$D$53,MATCH(B208,Máquinas!$A$4:$A$53,0)),"")))</f>
        <v/>
      </c>
      <c r="K208" s="10" t="str">
        <f t="shared" si="11"/>
        <v/>
      </c>
      <c r="L208" s="12"/>
    </row>
    <row r="209" spans="1:12" x14ac:dyDescent="0.3">
      <c r="A209" s="14"/>
      <c r="B209" s="12"/>
      <c r="C209" s="12"/>
      <c r="D209" s="12"/>
      <c r="E209" s="13"/>
      <c r="F209" s="13"/>
      <c r="G209" s="10" t="str">
        <f t="shared" si="9"/>
        <v/>
      </c>
      <c r="H209" s="13"/>
      <c r="I209" s="10" t="str">
        <f t="shared" si="10"/>
        <v/>
      </c>
      <c r="J209" s="10" t="str">
        <f>IF(B209="","",IF(_xlfn.MAXIFS(F$3:F208,B$3:B208,B209)&gt;0,_xlfn.MAXIFS(F$3:F208,B$3:B208,B209),IFERROR(INDEX(Máquinas!$D$4:$D$53,MATCH(B209,Máquinas!$A$4:$A$53,0)),"")))</f>
        <v/>
      </c>
      <c r="K209" s="10" t="str">
        <f t="shared" si="11"/>
        <v/>
      </c>
      <c r="L209" s="12"/>
    </row>
    <row r="210" spans="1:12" x14ac:dyDescent="0.3">
      <c r="A210" s="14"/>
      <c r="B210" s="12"/>
      <c r="C210" s="12"/>
      <c r="D210" s="12"/>
      <c r="E210" s="13"/>
      <c r="F210" s="13"/>
      <c r="G210" s="10" t="str">
        <f t="shared" si="9"/>
        <v/>
      </c>
      <c r="H210" s="13"/>
      <c r="I210" s="10" t="str">
        <f t="shared" si="10"/>
        <v/>
      </c>
      <c r="J210" s="10" t="str">
        <f>IF(B210="","",IF(_xlfn.MAXIFS(F$3:F209,B$3:B209,B210)&gt;0,_xlfn.MAXIFS(F$3:F209,B$3:B209,B210),IFERROR(INDEX(Máquinas!$D$4:$D$53,MATCH(B210,Máquinas!$A$4:$A$53,0)),"")))</f>
        <v/>
      </c>
      <c r="K210" s="10" t="str">
        <f t="shared" si="11"/>
        <v/>
      </c>
      <c r="L210" s="12"/>
    </row>
    <row r="211" spans="1:12" x14ac:dyDescent="0.3">
      <c r="A211" s="14"/>
      <c r="B211" s="12"/>
      <c r="C211" s="12"/>
      <c r="D211" s="12"/>
      <c r="E211" s="13"/>
      <c r="F211" s="13"/>
      <c r="G211" s="10" t="str">
        <f t="shared" si="9"/>
        <v/>
      </c>
      <c r="H211" s="13"/>
      <c r="I211" s="10" t="str">
        <f t="shared" si="10"/>
        <v/>
      </c>
      <c r="J211" s="10" t="str">
        <f>IF(B211="","",IF(_xlfn.MAXIFS(F$3:F210,B$3:B210,B211)&gt;0,_xlfn.MAXIFS(F$3:F210,B$3:B210,B211),IFERROR(INDEX(Máquinas!$D$4:$D$53,MATCH(B211,Máquinas!$A$4:$A$53,0)),"")))</f>
        <v/>
      </c>
      <c r="K211" s="10" t="str">
        <f t="shared" si="11"/>
        <v/>
      </c>
      <c r="L211" s="12"/>
    </row>
    <row r="212" spans="1:12" x14ac:dyDescent="0.3">
      <c r="A212" s="14"/>
      <c r="B212" s="12"/>
      <c r="C212" s="12"/>
      <c r="D212" s="12"/>
      <c r="E212" s="13"/>
      <c r="F212" s="13"/>
      <c r="G212" s="10" t="str">
        <f t="shared" si="9"/>
        <v/>
      </c>
      <c r="H212" s="13"/>
      <c r="I212" s="10" t="str">
        <f t="shared" si="10"/>
        <v/>
      </c>
      <c r="J212" s="10" t="str">
        <f>IF(B212="","",IF(_xlfn.MAXIFS(F$3:F211,B$3:B211,B212)&gt;0,_xlfn.MAXIFS(F$3:F211,B$3:B211,B212),IFERROR(INDEX(Máquinas!$D$4:$D$53,MATCH(B212,Máquinas!$A$4:$A$53,0)),"")))</f>
        <v/>
      </c>
      <c r="K212" s="10" t="str">
        <f t="shared" si="11"/>
        <v/>
      </c>
      <c r="L212" s="12"/>
    </row>
    <row r="213" spans="1:12" x14ac:dyDescent="0.3">
      <c r="A213" s="14"/>
      <c r="B213" s="12"/>
      <c r="C213" s="12"/>
      <c r="D213" s="12"/>
      <c r="E213" s="13"/>
      <c r="F213" s="13"/>
      <c r="G213" s="10" t="str">
        <f t="shared" si="9"/>
        <v/>
      </c>
      <c r="H213" s="13"/>
      <c r="I213" s="10" t="str">
        <f t="shared" si="10"/>
        <v/>
      </c>
      <c r="J213" s="10" t="str">
        <f>IF(B213="","",IF(_xlfn.MAXIFS(F$3:F212,B$3:B212,B213)&gt;0,_xlfn.MAXIFS(F$3:F212,B$3:B212,B213),IFERROR(INDEX(Máquinas!$D$4:$D$53,MATCH(B213,Máquinas!$A$4:$A$53,0)),"")))</f>
        <v/>
      </c>
      <c r="K213" s="10" t="str">
        <f t="shared" si="11"/>
        <v/>
      </c>
      <c r="L213" s="12"/>
    </row>
    <row r="214" spans="1:12" x14ac:dyDescent="0.3">
      <c r="A214" s="14"/>
      <c r="B214" s="12"/>
      <c r="C214" s="12"/>
      <c r="D214" s="12"/>
      <c r="E214" s="13"/>
      <c r="F214" s="13"/>
      <c r="G214" s="10" t="str">
        <f t="shared" si="9"/>
        <v/>
      </c>
      <c r="H214" s="13"/>
      <c r="I214" s="10" t="str">
        <f t="shared" si="10"/>
        <v/>
      </c>
      <c r="J214" s="10" t="str">
        <f>IF(B214="","",IF(_xlfn.MAXIFS(F$3:F213,B$3:B213,B214)&gt;0,_xlfn.MAXIFS(F$3:F213,B$3:B213,B214),IFERROR(INDEX(Máquinas!$D$4:$D$53,MATCH(B214,Máquinas!$A$4:$A$53,0)),"")))</f>
        <v/>
      </c>
      <c r="K214" s="10" t="str">
        <f t="shared" si="11"/>
        <v/>
      </c>
      <c r="L214" s="12"/>
    </row>
    <row r="215" spans="1:12" x14ac:dyDescent="0.3">
      <c r="A215" s="14"/>
      <c r="B215" s="12"/>
      <c r="C215" s="12"/>
      <c r="D215" s="12"/>
      <c r="E215" s="13"/>
      <c r="F215" s="13"/>
      <c r="G215" s="10" t="str">
        <f t="shared" si="9"/>
        <v/>
      </c>
      <c r="H215" s="13"/>
      <c r="I215" s="10" t="str">
        <f t="shared" si="10"/>
        <v/>
      </c>
      <c r="J215" s="10" t="str">
        <f>IF(B215="","",IF(_xlfn.MAXIFS(F$3:F214,B$3:B214,B215)&gt;0,_xlfn.MAXIFS(F$3:F214,B$3:B214,B215),IFERROR(INDEX(Máquinas!$D$4:$D$53,MATCH(B215,Máquinas!$A$4:$A$53,0)),"")))</f>
        <v/>
      </c>
      <c r="K215" s="10" t="str">
        <f t="shared" si="11"/>
        <v/>
      </c>
      <c r="L215" s="12"/>
    </row>
    <row r="216" spans="1:12" x14ac:dyDescent="0.3">
      <c r="A216" s="14"/>
      <c r="B216" s="12"/>
      <c r="C216" s="12"/>
      <c r="D216" s="12"/>
      <c r="E216" s="13"/>
      <c r="F216" s="13"/>
      <c r="G216" s="10" t="str">
        <f t="shared" si="9"/>
        <v/>
      </c>
      <c r="H216" s="13"/>
      <c r="I216" s="10" t="str">
        <f t="shared" si="10"/>
        <v/>
      </c>
      <c r="J216" s="10" t="str">
        <f>IF(B216="","",IF(_xlfn.MAXIFS(F$3:F215,B$3:B215,B216)&gt;0,_xlfn.MAXIFS(F$3:F215,B$3:B215,B216),IFERROR(INDEX(Máquinas!$D$4:$D$53,MATCH(B216,Máquinas!$A$4:$A$53,0)),"")))</f>
        <v/>
      </c>
      <c r="K216" s="10" t="str">
        <f t="shared" si="11"/>
        <v/>
      </c>
      <c r="L216" s="12"/>
    </row>
    <row r="217" spans="1:12" x14ac:dyDescent="0.3">
      <c r="A217" s="14"/>
      <c r="B217" s="12"/>
      <c r="C217" s="12"/>
      <c r="D217" s="12"/>
      <c r="E217" s="13"/>
      <c r="F217" s="13"/>
      <c r="G217" s="10" t="str">
        <f t="shared" si="9"/>
        <v/>
      </c>
      <c r="H217" s="13"/>
      <c r="I217" s="10" t="str">
        <f t="shared" si="10"/>
        <v/>
      </c>
      <c r="J217" s="10" t="str">
        <f>IF(B217="","",IF(_xlfn.MAXIFS(F$3:F216,B$3:B216,B217)&gt;0,_xlfn.MAXIFS(F$3:F216,B$3:B216,B217),IFERROR(INDEX(Máquinas!$D$4:$D$53,MATCH(B217,Máquinas!$A$4:$A$53,0)),"")))</f>
        <v/>
      </c>
      <c r="K217" s="10" t="str">
        <f t="shared" si="11"/>
        <v/>
      </c>
      <c r="L217" s="12"/>
    </row>
    <row r="218" spans="1:12" x14ac:dyDescent="0.3">
      <c r="A218" s="14"/>
      <c r="B218" s="12"/>
      <c r="C218" s="12"/>
      <c r="D218" s="12"/>
      <c r="E218" s="13"/>
      <c r="F218" s="13"/>
      <c r="G218" s="10" t="str">
        <f t="shared" si="9"/>
        <v/>
      </c>
      <c r="H218" s="13"/>
      <c r="I218" s="10" t="str">
        <f t="shared" si="10"/>
        <v/>
      </c>
      <c r="J218" s="10" t="str">
        <f>IF(B218="","",IF(_xlfn.MAXIFS(F$3:F217,B$3:B217,B218)&gt;0,_xlfn.MAXIFS(F$3:F217,B$3:B217,B218),IFERROR(INDEX(Máquinas!$D$4:$D$53,MATCH(B218,Máquinas!$A$4:$A$53,0)),"")))</f>
        <v/>
      </c>
      <c r="K218" s="10" t="str">
        <f t="shared" si="11"/>
        <v/>
      </c>
      <c r="L218" s="12"/>
    </row>
    <row r="219" spans="1:12" x14ac:dyDescent="0.3">
      <c r="A219" s="14"/>
      <c r="B219" s="12"/>
      <c r="C219" s="12"/>
      <c r="D219" s="12"/>
      <c r="E219" s="13"/>
      <c r="F219" s="13"/>
      <c r="G219" s="10" t="str">
        <f t="shared" si="9"/>
        <v/>
      </c>
      <c r="H219" s="13"/>
      <c r="I219" s="10" t="str">
        <f t="shared" si="10"/>
        <v/>
      </c>
      <c r="J219" s="10" t="str">
        <f>IF(B219="","",IF(_xlfn.MAXIFS(F$3:F218,B$3:B218,B219)&gt;0,_xlfn.MAXIFS(F$3:F218,B$3:B218,B219),IFERROR(INDEX(Máquinas!$D$4:$D$53,MATCH(B219,Máquinas!$A$4:$A$53,0)),"")))</f>
        <v/>
      </c>
      <c r="K219" s="10" t="str">
        <f t="shared" si="11"/>
        <v/>
      </c>
      <c r="L219" s="12"/>
    </row>
    <row r="220" spans="1:12" x14ac:dyDescent="0.3">
      <c r="A220" s="14"/>
      <c r="B220" s="12"/>
      <c r="C220" s="12"/>
      <c r="D220" s="12"/>
      <c r="E220" s="13"/>
      <c r="F220" s="13"/>
      <c r="G220" s="10" t="str">
        <f t="shared" si="9"/>
        <v/>
      </c>
      <c r="H220" s="13"/>
      <c r="I220" s="10" t="str">
        <f t="shared" si="10"/>
        <v/>
      </c>
      <c r="J220" s="10" t="str">
        <f>IF(B220="","",IF(_xlfn.MAXIFS(F$3:F219,B$3:B219,B220)&gt;0,_xlfn.MAXIFS(F$3:F219,B$3:B219,B220),IFERROR(INDEX(Máquinas!$D$4:$D$53,MATCH(B220,Máquinas!$A$4:$A$53,0)),"")))</f>
        <v/>
      </c>
      <c r="K220" s="10" t="str">
        <f t="shared" si="11"/>
        <v/>
      </c>
      <c r="L220" s="12"/>
    </row>
    <row r="221" spans="1:12" x14ac:dyDescent="0.3">
      <c r="A221" s="14"/>
      <c r="B221" s="12"/>
      <c r="C221" s="12"/>
      <c r="D221" s="12"/>
      <c r="E221" s="13"/>
      <c r="F221" s="13"/>
      <c r="G221" s="10" t="str">
        <f t="shared" si="9"/>
        <v/>
      </c>
      <c r="H221" s="13"/>
      <c r="I221" s="10" t="str">
        <f t="shared" si="10"/>
        <v/>
      </c>
      <c r="J221" s="10" t="str">
        <f>IF(B221="","",IF(_xlfn.MAXIFS(F$3:F220,B$3:B220,B221)&gt;0,_xlfn.MAXIFS(F$3:F220,B$3:B220,B221),IFERROR(INDEX(Máquinas!$D$4:$D$53,MATCH(B221,Máquinas!$A$4:$A$53,0)),"")))</f>
        <v/>
      </c>
      <c r="K221" s="10" t="str">
        <f t="shared" si="11"/>
        <v/>
      </c>
      <c r="L221" s="12"/>
    </row>
    <row r="222" spans="1:12" x14ac:dyDescent="0.3">
      <c r="A222" s="14"/>
      <c r="B222" s="12"/>
      <c r="C222" s="12"/>
      <c r="D222" s="12"/>
      <c r="E222" s="13"/>
      <c r="F222" s="13"/>
      <c r="G222" s="10" t="str">
        <f t="shared" si="9"/>
        <v/>
      </c>
      <c r="H222" s="13"/>
      <c r="I222" s="10" t="str">
        <f t="shared" si="10"/>
        <v/>
      </c>
      <c r="J222" s="10" t="str">
        <f>IF(B222="","",IF(_xlfn.MAXIFS(F$3:F221,B$3:B221,B222)&gt;0,_xlfn.MAXIFS(F$3:F221,B$3:B221,B222),IFERROR(INDEX(Máquinas!$D$4:$D$53,MATCH(B222,Máquinas!$A$4:$A$53,0)),"")))</f>
        <v/>
      </c>
      <c r="K222" s="10" t="str">
        <f t="shared" si="11"/>
        <v/>
      </c>
      <c r="L222" s="12"/>
    </row>
    <row r="223" spans="1:12" x14ac:dyDescent="0.3">
      <c r="A223" s="14"/>
      <c r="B223" s="12"/>
      <c r="C223" s="12"/>
      <c r="D223" s="12"/>
      <c r="E223" s="13"/>
      <c r="F223" s="13"/>
      <c r="G223" s="10" t="str">
        <f t="shared" si="9"/>
        <v/>
      </c>
      <c r="H223" s="13"/>
      <c r="I223" s="10" t="str">
        <f t="shared" si="10"/>
        <v/>
      </c>
      <c r="J223" s="10" t="str">
        <f>IF(B223="","",IF(_xlfn.MAXIFS(F$3:F222,B$3:B222,B223)&gt;0,_xlfn.MAXIFS(F$3:F222,B$3:B222,B223),IFERROR(INDEX(Máquinas!$D$4:$D$53,MATCH(B223,Máquinas!$A$4:$A$53,0)),"")))</f>
        <v/>
      </c>
      <c r="K223" s="10" t="str">
        <f t="shared" si="11"/>
        <v/>
      </c>
      <c r="L223" s="12"/>
    </row>
    <row r="224" spans="1:12" x14ac:dyDescent="0.3">
      <c r="A224" s="14"/>
      <c r="B224" s="12"/>
      <c r="C224" s="12"/>
      <c r="D224" s="12"/>
      <c r="E224" s="13"/>
      <c r="F224" s="13"/>
      <c r="G224" s="10" t="str">
        <f t="shared" si="9"/>
        <v/>
      </c>
      <c r="H224" s="13"/>
      <c r="I224" s="10" t="str">
        <f t="shared" si="10"/>
        <v/>
      </c>
      <c r="J224" s="10" t="str">
        <f>IF(B224="","",IF(_xlfn.MAXIFS(F$3:F223,B$3:B223,B224)&gt;0,_xlfn.MAXIFS(F$3:F223,B$3:B223,B224),IFERROR(INDEX(Máquinas!$D$4:$D$53,MATCH(B224,Máquinas!$A$4:$A$53,0)),"")))</f>
        <v/>
      </c>
      <c r="K224" s="10" t="str">
        <f t="shared" si="11"/>
        <v/>
      </c>
      <c r="L224" s="12"/>
    </row>
    <row r="225" spans="1:12" x14ac:dyDescent="0.3">
      <c r="A225" s="14"/>
      <c r="B225" s="12"/>
      <c r="C225" s="12"/>
      <c r="D225" s="12"/>
      <c r="E225" s="13"/>
      <c r="F225" s="13"/>
      <c r="G225" s="10" t="str">
        <f t="shared" si="9"/>
        <v/>
      </c>
      <c r="H225" s="13"/>
      <c r="I225" s="10" t="str">
        <f t="shared" si="10"/>
        <v/>
      </c>
      <c r="J225" s="10" t="str">
        <f>IF(B225="","",IF(_xlfn.MAXIFS(F$3:F224,B$3:B224,B225)&gt;0,_xlfn.MAXIFS(F$3:F224,B$3:B224,B225),IFERROR(INDEX(Máquinas!$D$4:$D$53,MATCH(B225,Máquinas!$A$4:$A$53,0)),"")))</f>
        <v/>
      </c>
      <c r="K225" s="10" t="str">
        <f t="shared" si="11"/>
        <v/>
      </c>
      <c r="L225" s="12"/>
    </row>
    <row r="226" spans="1:12" x14ac:dyDescent="0.3">
      <c r="A226" s="14"/>
      <c r="B226" s="12"/>
      <c r="C226" s="12"/>
      <c r="D226" s="12"/>
      <c r="E226" s="13"/>
      <c r="F226" s="13"/>
      <c r="G226" s="10" t="str">
        <f t="shared" si="9"/>
        <v/>
      </c>
      <c r="H226" s="13"/>
      <c r="I226" s="10" t="str">
        <f t="shared" si="10"/>
        <v/>
      </c>
      <c r="J226" s="10" t="str">
        <f>IF(B226="","",IF(_xlfn.MAXIFS(F$3:F225,B$3:B225,B226)&gt;0,_xlfn.MAXIFS(F$3:F225,B$3:B225,B226),IFERROR(INDEX(Máquinas!$D$4:$D$53,MATCH(B226,Máquinas!$A$4:$A$53,0)),"")))</f>
        <v/>
      </c>
      <c r="K226" s="10" t="str">
        <f t="shared" si="11"/>
        <v/>
      </c>
      <c r="L226" s="12"/>
    </row>
    <row r="227" spans="1:12" x14ac:dyDescent="0.3">
      <c r="A227" s="14"/>
      <c r="B227" s="12"/>
      <c r="C227" s="12"/>
      <c r="D227" s="12"/>
      <c r="E227" s="13"/>
      <c r="F227" s="13"/>
      <c r="G227" s="10" t="str">
        <f t="shared" si="9"/>
        <v/>
      </c>
      <c r="H227" s="13"/>
      <c r="I227" s="10" t="str">
        <f t="shared" si="10"/>
        <v/>
      </c>
      <c r="J227" s="10" t="str">
        <f>IF(B227="","",IF(_xlfn.MAXIFS(F$3:F226,B$3:B226,B227)&gt;0,_xlfn.MAXIFS(F$3:F226,B$3:B226,B227),IFERROR(INDEX(Máquinas!$D$4:$D$53,MATCH(B227,Máquinas!$A$4:$A$53,0)),"")))</f>
        <v/>
      </c>
      <c r="K227" s="10" t="str">
        <f t="shared" si="11"/>
        <v/>
      </c>
      <c r="L227" s="12"/>
    </row>
    <row r="228" spans="1:12" x14ac:dyDescent="0.3">
      <c r="A228" s="14"/>
      <c r="B228" s="12"/>
      <c r="C228" s="12"/>
      <c r="D228" s="12"/>
      <c r="E228" s="13"/>
      <c r="F228" s="13"/>
      <c r="G228" s="10" t="str">
        <f t="shared" si="9"/>
        <v/>
      </c>
      <c r="H228" s="13"/>
      <c r="I228" s="10" t="str">
        <f t="shared" si="10"/>
        <v/>
      </c>
      <c r="J228" s="10" t="str">
        <f>IF(B228="","",IF(_xlfn.MAXIFS(F$3:F227,B$3:B227,B228)&gt;0,_xlfn.MAXIFS(F$3:F227,B$3:B227,B228),IFERROR(INDEX(Máquinas!$D$4:$D$53,MATCH(B228,Máquinas!$A$4:$A$53,0)),"")))</f>
        <v/>
      </c>
      <c r="K228" s="10" t="str">
        <f t="shared" si="11"/>
        <v/>
      </c>
      <c r="L228" s="12"/>
    </row>
    <row r="229" spans="1:12" x14ac:dyDescent="0.3">
      <c r="A229" s="14"/>
      <c r="B229" s="12"/>
      <c r="C229" s="12"/>
      <c r="D229" s="12"/>
      <c r="E229" s="13"/>
      <c r="F229" s="13"/>
      <c r="G229" s="10" t="str">
        <f t="shared" si="9"/>
        <v/>
      </c>
      <c r="H229" s="13"/>
      <c r="I229" s="10" t="str">
        <f t="shared" si="10"/>
        <v/>
      </c>
      <c r="J229" s="10" t="str">
        <f>IF(B229="","",IF(_xlfn.MAXIFS(F$3:F228,B$3:B228,B229)&gt;0,_xlfn.MAXIFS(F$3:F228,B$3:B228,B229),IFERROR(INDEX(Máquinas!$D$4:$D$53,MATCH(B229,Máquinas!$A$4:$A$53,0)),"")))</f>
        <v/>
      </c>
      <c r="K229" s="10" t="str">
        <f t="shared" si="11"/>
        <v/>
      </c>
      <c r="L229" s="12"/>
    </row>
    <row r="230" spans="1:12" x14ac:dyDescent="0.3">
      <c r="A230" s="14"/>
      <c r="B230" s="12"/>
      <c r="C230" s="12"/>
      <c r="D230" s="12"/>
      <c r="E230" s="13"/>
      <c r="F230" s="13"/>
      <c r="G230" s="10" t="str">
        <f t="shared" si="9"/>
        <v/>
      </c>
      <c r="H230" s="13"/>
      <c r="I230" s="10" t="str">
        <f t="shared" si="10"/>
        <v/>
      </c>
      <c r="J230" s="10" t="str">
        <f>IF(B230="","",IF(_xlfn.MAXIFS(F$3:F229,B$3:B229,B230)&gt;0,_xlfn.MAXIFS(F$3:F229,B$3:B229,B230),IFERROR(INDEX(Máquinas!$D$4:$D$53,MATCH(B230,Máquinas!$A$4:$A$53,0)),"")))</f>
        <v/>
      </c>
      <c r="K230" s="10" t="str">
        <f t="shared" si="11"/>
        <v/>
      </c>
      <c r="L230" s="12"/>
    </row>
    <row r="231" spans="1:12" x14ac:dyDescent="0.3">
      <c r="A231" s="14"/>
      <c r="B231" s="12"/>
      <c r="C231" s="12"/>
      <c r="D231" s="12"/>
      <c r="E231" s="13"/>
      <c r="F231" s="13"/>
      <c r="G231" s="10" t="str">
        <f t="shared" si="9"/>
        <v/>
      </c>
      <c r="H231" s="13"/>
      <c r="I231" s="10" t="str">
        <f t="shared" si="10"/>
        <v/>
      </c>
      <c r="J231" s="10" t="str">
        <f>IF(B231="","",IF(_xlfn.MAXIFS(F$3:F230,B$3:B230,B231)&gt;0,_xlfn.MAXIFS(F$3:F230,B$3:B230,B231),IFERROR(INDEX(Máquinas!$D$4:$D$53,MATCH(B231,Máquinas!$A$4:$A$53,0)),"")))</f>
        <v/>
      </c>
      <c r="K231" s="10" t="str">
        <f t="shared" si="11"/>
        <v/>
      </c>
      <c r="L231" s="12"/>
    </row>
    <row r="232" spans="1:12" x14ac:dyDescent="0.3">
      <c r="A232" s="14"/>
      <c r="B232" s="12"/>
      <c r="C232" s="12"/>
      <c r="D232" s="12"/>
      <c r="E232" s="13"/>
      <c r="F232" s="13"/>
      <c r="G232" s="10" t="str">
        <f t="shared" si="9"/>
        <v/>
      </c>
      <c r="H232" s="13"/>
      <c r="I232" s="10" t="str">
        <f t="shared" si="10"/>
        <v/>
      </c>
      <c r="J232" s="10" t="str">
        <f>IF(B232="","",IF(_xlfn.MAXIFS(F$3:F231,B$3:B231,B232)&gt;0,_xlfn.MAXIFS(F$3:F231,B$3:B231,B232),IFERROR(INDEX(Máquinas!$D$4:$D$53,MATCH(B232,Máquinas!$A$4:$A$53,0)),"")))</f>
        <v/>
      </c>
      <c r="K232" s="10" t="str">
        <f t="shared" si="11"/>
        <v/>
      </c>
      <c r="L232" s="12"/>
    </row>
    <row r="233" spans="1:12" x14ac:dyDescent="0.3">
      <c r="A233" s="14"/>
      <c r="B233" s="12"/>
      <c r="C233" s="12"/>
      <c r="D233" s="12"/>
      <c r="E233" s="13"/>
      <c r="F233" s="13"/>
      <c r="G233" s="10" t="str">
        <f t="shared" si="9"/>
        <v/>
      </c>
      <c r="H233" s="13"/>
      <c r="I233" s="10" t="str">
        <f t="shared" si="10"/>
        <v/>
      </c>
      <c r="J233" s="10" t="str">
        <f>IF(B233="","",IF(_xlfn.MAXIFS(F$3:F232,B$3:B232,B233)&gt;0,_xlfn.MAXIFS(F$3:F232,B$3:B232,B233),IFERROR(INDEX(Máquinas!$D$4:$D$53,MATCH(B233,Máquinas!$A$4:$A$53,0)),"")))</f>
        <v/>
      </c>
      <c r="K233" s="10" t="str">
        <f t="shared" si="11"/>
        <v/>
      </c>
      <c r="L233" s="12"/>
    </row>
    <row r="234" spans="1:12" x14ac:dyDescent="0.3">
      <c r="A234" s="14"/>
      <c r="B234" s="12"/>
      <c r="C234" s="12"/>
      <c r="D234" s="12"/>
      <c r="E234" s="13"/>
      <c r="F234" s="13"/>
      <c r="G234" s="10" t="str">
        <f t="shared" si="9"/>
        <v/>
      </c>
      <c r="H234" s="13"/>
      <c r="I234" s="10" t="str">
        <f t="shared" si="10"/>
        <v/>
      </c>
      <c r="J234" s="10" t="str">
        <f>IF(B234="","",IF(_xlfn.MAXIFS(F$3:F233,B$3:B233,B234)&gt;0,_xlfn.MAXIFS(F$3:F233,B$3:B233,B234),IFERROR(INDEX(Máquinas!$D$4:$D$53,MATCH(B234,Máquinas!$A$4:$A$53,0)),"")))</f>
        <v/>
      </c>
      <c r="K234" s="10" t="str">
        <f t="shared" si="11"/>
        <v/>
      </c>
      <c r="L234" s="12"/>
    </row>
    <row r="235" spans="1:12" x14ac:dyDescent="0.3">
      <c r="A235" s="14"/>
      <c r="B235" s="12"/>
      <c r="C235" s="12"/>
      <c r="D235" s="12"/>
      <c r="E235" s="13"/>
      <c r="F235" s="13"/>
      <c r="G235" s="10" t="str">
        <f t="shared" si="9"/>
        <v/>
      </c>
      <c r="H235" s="13"/>
      <c r="I235" s="10" t="str">
        <f t="shared" si="10"/>
        <v/>
      </c>
      <c r="J235" s="10" t="str">
        <f>IF(B235="","",IF(_xlfn.MAXIFS(F$3:F234,B$3:B234,B235)&gt;0,_xlfn.MAXIFS(F$3:F234,B$3:B234,B235),IFERROR(INDEX(Máquinas!$D$4:$D$53,MATCH(B235,Máquinas!$A$4:$A$53,0)),"")))</f>
        <v/>
      </c>
      <c r="K235" s="10" t="str">
        <f t="shared" si="11"/>
        <v/>
      </c>
      <c r="L235" s="12"/>
    </row>
    <row r="236" spans="1:12" x14ac:dyDescent="0.3">
      <c r="A236" s="14"/>
      <c r="B236" s="12"/>
      <c r="C236" s="12"/>
      <c r="D236" s="12"/>
      <c r="E236" s="13"/>
      <c r="F236" s="13"/>
      <c r="G236" s="10" t="str">
        <f t="shared" si="9"/>
        <v/>
      </c>
      <c r="H236" s="13"/>
      <c r="I236" s="10" t="str">
        <f t="shared" si="10"/>
        <v/>
      </c>
      <c r="J236" s="10" t="str">
        <f>IF(B236="","",IF(_xlfn.MAXIFS(F$3:F235,B$3:B235,B236)&gt;0,_xlfn.MAXIFS(F$3:F235,B$3:B235,B236),IFERROR(INDEX(Máquinas!$D$4:$D$53,MATCH(B236,Máquinas!$A$4:$A$53,0)),"")))</f>
        <v/>
      </c>
      <c r="K236" s="10" t="str">
        <f t="shared" si="11"/>
        <v/>
      </c>
      <c r="L236" s="12"/>
    </row>
    <row r="237" spans="1:12" x14ac:dyDescent="0.3">
      <c r="A237" s="14"/>
      <c r="B237" s="12"/>
      <c r="C237" s="12"/>
      <c r="D237" s="12"/>
      <c r="E237" s="13"/>
      <c r="F237" s="13"/>
      <c r="G237" s="10" t="str">
        <f t="shared" si="9"/>
        <v/>
      </c>
      <c r="H237" s="13"/>
      <c r="I237" s="10" t="str">
        <f t="shared" si="10"/>
        <v/>
      </c>
      <c r="J237" s="10" t="str">
        <f>IF(B237="","",IF(_xlfn.MAXIFS(F$3:F236,B$3:B236,B237)&gt;0,_xlfn.MAXIFS(F$3:F236,B$3:B236,B237),IFERROR(INDEX(Máquinas!$D$4:$D$53,MATCH(B237,Máquinas!$A$4:$A$53,0)),"")))</f>
        <v/>
      </c>
      <c r="K237" s="10" t="str">
        <f t="shared" si="11"/>
        <v/>
      </c>
      <c r="L237" s="12"/>
    </row>
    <row r="238" spans="1:12" x14ac:dyDescent="0.3">
      <c r="A238" s="14"/>
      <c r="B238" s="12"/>
      <c r="C238" s="12"/>
      <c r="D238" s="12"/>
      <c r="E238" s="13"/>
      <c r="F238" s="13"/>
      <c r="G238" s="10" t="str">
        <f t="shared" si="9"/>
        <v/>
      </c>
      <c r="H238" s="13"/>
      <c r="I238" s="10" t="str">
        <f t="shared" si="10"/>
        <v/>
      </c>
      <c r="J238" s="10" t="str">
        <f>IF(B238="","",IF(_xlfn.MAXIFS(F$3:F237,B$3:B237,B238)&gt;0,_xlfn.MAXIFS(F$3:F237,B$3:B237,B238),IFERROR(INDEX(Máquinas!$D$4:$D$53,MATCH(B238,Máquinas!$A$4:$A$53,0)),"")))</f>
        <v/>
      </c>
      <c r="K238" s="10" t="str">
        <f t="shared" si="11"/>
        <v/>
      </c>
      <c r="L238" s="12"/>
    </row>
    <row r="239" spans="1:12" x14ac:dyDescent="0.3">
      <c r="A239" s="14"/>
      <c r="B239" s="12"/>
      <c r="C239" s="12"/>
      <c r="D239" s="12"/>
      <c r="E239" s="13"/>
      <c r="F239" s="13"/>
      <c r="G239" s="10" t="str">
        <f t="shared" si="9"/>
        <v/>
      </c>
      <c r="H239" s="13"/>
      <c r="I239" s="10" t="str">
        <f t="shared" si="10"/>
        <v/>
      </c>
      <c r="J239" s="10" t="str">
        <f>IF(B239="","",IF(_xlfn.MAXIFS(F$3:F238,B$3:B238,B239)&gt;0,_xlfn.MAXIFS(F$3:F238,B$3:B238,B239),IFERROR(INDEX(Máquinas!$D$4:$D$53,MATCH(B239,Máquinas!$A$4:$A$53,0)),"")))</f>
        <v/>
      </c>
      <c r="K239" s="10" t="str">
        <f t="shared" si="11"/>
        <v/>
      </c>
      <c r="L239" s="12"/>
    </row>
    <row r="240" spans="1:12" x14ac:dyDescent="0.3">
      <c r="A240" s="14"/>
      <c r="B240" s="12"/>
      <c r="C240" s="12"/>
      <c r="D240" s="12"/>
      <c r="E240" s="13"/>
      <c r="F240" s="13"/>
      <c r="G240" s="10" t="str">
        <f t="shared" si="9"/>
        <v/>
      </c>
      <c r="H240" s="13"/>
      <c r="I240" s="10" t="str">
        <f t="shared" si="10"/>
        <v/>
      </c>
      <c r="J240" s="10" t="str">
        <f>IF(B240="","",IF(_xlfn.MAXIFS(F$3:F239,B$3:B239,B240)&gt;0,_xlfn.MAXIFS(F$3:F239,B$3:B239,B240),IFERROR(INDEX(Máquinas!$D$4:$D$53,MATCH(B240,Máquinas!$A$4:$A$53,0)),"")))</f>
        <v/>
      </c>
      <c r="K240" s="10" t="str">
        <f t="shared" si="11"/>
        <v/>
      </c>
      <c r="L240" s="12"/>
    </row>
    <row r="241" spans="1:12" x14ac:dyDescent="0.3">
      <c r="A241" s="14"/>
      <c r="B241" s="12"/>
      <c r="C241" s="12"/>
      <c r="D241" s="12"/>
      <c r="E241" s="13"/>
      <c r="F241" s="13"/>
      <c r="G241" s="10" t="str">
        <f t="shared" si="9"/>
        <v/>
      </c>
      <c r="H241" s="13"/>
      <c r="I241" s="10" t="str">
        <f t="shared" si="10"/>
        <v/>
      </c>
      <c r="J241" s="10" t="str">
        <f>IF(B241="","",IF(_xlfn.MAXIFS(F$3:F240,B$3:B240,B241)&gt;0,_xlfn.MAXIFS(F$3:F240,B$3:B240,B241),IFERROR(INDEX(Máquinas!$D$4:$D$53,MATCH(B241,Máquinas!$A$4:$A$53,0)),"")))</f>
        <v/>
      </c>
      <c r="K241" s="10" t="str">
        <f t="shared" si="11"/>
        <v/>
      </c>
      <c r="L241" s="12"/>
    </row>
    <row r="242" spans="1:12" x14ac:dyDescent="0.3">
      <c r="A242" s="14"/>
      <c r="B242" s="12"/>
      <c r="C242" s="12"/>
      <c r="D242" s="12"/>
      <c r="E242" s="13"/>
      <c r="F242" s="13"/>
      <c r="G242" s="10" t="str">
        <f t="shared" si="9"/>
        <v/>
      </c>
      <c r="H242" s="13"/>
      <c r="I242" s="10" t="str">
        <f t="shared" si="10"/>
        <v/>
      </c>
      <c r="J242" s="10" t="str">
        <f>IF(B242="","",IF(_xlfn.MAXIFS(F$3:F241,B$3:B241,B242)&gt;0,_xlfn.MAXIFS(F$3:F241,B$3:B241,B242),IFERROR(INDEX(Máquinas!$D$4:$D$53,MATCH(B242,Máquinas!$A$4:$A$53,0)),"")))</f>
        <v/>
      </c>
      <c r="K242" s="10" t="str">
        <f t="shared" si="11"/>
        <v/>
      </c>
      <c r="L242" s="12"/>
    </row>
    <row r="243" spans="1:12" x14ac:dyDescent="0.3">
      <c r="A243" s="14"/>
      <c r="B243" s="12"/>
      <c r="C243" s="12"/>
      <c r="D243" s="12"/>
      <c r="E243" s="13"/>
      <c r="F243" s="13"/>
      <c r="G243" s="10" t="str">
        <f t="shared" si="9"/>
        <v/>
      </c>
      <c r="H243" s="13"/>
      <c r="I243" s="10" t="str">
        <f t="shared" si="10"/>
        <v/>
      </c>
      <c r="J243" s="10" t="str">
        <f>IF(B243="","",IF(_xlfn.MAXIFS(F$3:F242,B$3:B242,B243)&gt;0,_xlfn.MAXIFS(F$3:F242,B$3:B242,B243),IFERROR(INDEX(Máquinas!$D$4:$D$53,MATCH(B243,Máquinas!$A$4:$A$53,0)),"")))</f>
        <v/>
      </c>
      <c r="K243" s="10" t="str">
        <f t="shared" si="11"/>
        <v/>
      </c>
      <c r="L243" s="12"/>
    </row>
    <row r="244" spans="1:12" x14ac:dyDescent="0.3">
      <c r="A244" s="14"/>
      <c r="B244" s="12"/>
      <c r="C244" s="12"/>
      <c r="D244" s="12"/>
      <c r="E244" s="13"/>
      <c r="F244" s="13"/>
      <c r="G244" s="10" t="str">
        <f t="shared" si="9"/>
        <v/>
      </c>
      <c r="H244" s="13"/>
      <c r="I244" s="10" t="str">
        <f t="shared" si="10"/>
        <v/>
      </c>
      <c r="J244" s="10" t="str">
        <f>IF(B244="","",IF(_xlfn.MAXIFS(F$3:F243,B$3:B243,B244)&gt;0,_xlfn.MAXIFS(F$3:F243,B$3:B243,B244),IFERROR(INDEX(Máquinas!$D$4:$D$53,MATCH(B244,Máquinas!$A$4:$A$53,0)),"")))</f>
        <v/>
      </c>
      <c r="K244" s="10" t="str">
        <f t="shared" si="11"/>
        <v/>
      </c>
      <c r="L244" s="12"/>
    </row>
    <row r="245" spans="1:12" x14ac:dyDescent="0.3">
      <c r="A245" s="14"/>
      <c r="B245" s="12"/>
      <c r="C245" s="12"/>
      <c r="D245" s="12"/>
      <c r="E245" s="13"/>
      <c r="F245" s="13"/>
      <c r="G245" s="10" t="str">
        <f t="shared" si="9"/>
        <v/>
      </c>
      <c r="H245" s="13"/>
      <c r="I245" s="10" t="str">
        <f t="shared" si="10"/>
        <v/>
      </c>
      <c r="J245" s="10" t="str">
        <f>IF(B245="","",IF(_xlfn.MAXIFS(F$3:F244,B$3:B244,B245)&gt;0,_xlfn.MAXIFS(F$3:F244,B$3:B244,B245),IFERROR(INDEX(Máquinas!$D$4:$D$53,MATCH(B245,Máquinas!$A$4:$A$53,0)),"")))</f>
        <v/>
      </c>
      <c r="K245" s="10" t="str">
        <f t="shared" si="11"/>
        <v/>
      </c>
      <c r="L245" s="12"/>
    </row>
    <row r="246" spans="1:12" x14ac:dyDescent="0.3">
      <c r="A246" s="14"/>
      <c r="B246" s="12"/>
      <c r="C246" s="12"/>
      <c r="D246" s="12"/>
      <c r="E246" s="13"/>
      <c r="F246" s="13"/>
      <c r="G246" s="10" t="str">
        <f t="shared" si="9"/>
        <v/>
      </c>
      <c r="H246" s="13"/>
      <c r="I246" s="10" t="str">
        <f t="shared" si="10"/>
        <v/>
      </c>
      <c r="J246" s="10" t="str">
        <f>IF(B246="","",IF(_xlfn.MAXIFS(F$3:F245,B$3:B245,B246)&gt;0,_xlfn.MAXIFS(F$3:F245,B$3:B245,B246),IFERROR(INDEX(Máquinas!$D$4:$D$53,MATCH(B246,Máquinas!$A$4:$A$53,0)),"")))</f>
        <v/>
      </c>
      <c r="K246" s="10" t="str">
        <f t="shared" si="11"/>
        <v/>
      </c>
      <c r="L246" s="12"/>
    </row>
    <row r="247" spans="1:12" x14ac:dyDescent="0.3">
      <c r="A247" s="14"/>
      <c r="B247" s="12"/>
      <c r="C247" s="12"/>
      <c r="D247" s="12"/>
      <c r="E247" s="13"/>
      <c r="F247" s="13"/>
      <c r="G247" s="10" t="str">
        <f t="shared" si="9"/>
        <v/>
      </c>
      <c r="H247" s="13"/>
      <c r="I247" s="10" t="str">
        <f t="shared" si="10"/>
        <v/>
      </c>
      <c r="J247" s="10" t="str">
        <f>IF(B247="","",IF(_xlfn.MAXIFS(F$3:F246,B$3:B246,B247)&gt;0,_xlfn.MAXIFS(F$3:F246,B$3:B246,B247),IFERROR(INDEX(Máquinas!$D$4:$D$53,MATCH(B247,Máquinas!$A$4:$A$53,0)),"")))</f>
        <v/>
      </c>
      <c r="K247" s="10" t="str">
        <f t="shared" si="11"/>
        <v/>
      </c>
      <c r="L247" s="12"/>
    </row>
    <row r="248" spans="1:12" x14ac:dyDescent="0.3">
      <c r="A248" s="14"/>
      <c r="B248" s="12"/>
      <c r="C248" s="12"/>
      <c r="D248" s="12"/>
      <c r="E248" s="13"/>
      <c r="F248" s="13"/>
      <c r="G248" s="10" t="str">
        <f t="shared" si="9"/>
        <v/>
      </c>
      <c r="H248" s="13"/>
      <c r="I248" s="10" t="str">
        <f t="shared" si="10"/>
        <v/>
      </c>
      <c r="J248" s="10" t="str">
        <f>IF(B248="","",IF(_xlfn.MAXIFS(F$3:F247,B$3:B247,B248)&gt;0,_xlfn.MAXIFS(F$3:F247,B$3:B247,B248),IFERROR(INDEX(Máquinas!$D$4:$D$53,MATCH(B248,Máquinas!$A$4:$A$53,0)),"")))</f>
        <v/>
      </c>
      <c r="K248" s="10" t="str">
        <f t="shared" si="11"/>
        <v/>
      </c>
      <c r="L248" s="12"/>
    </row>
    <row r="249" spans="1:12" x14ac:dyDescent="0.3">
      <c r="A249" s="14"/>
      <c r="B249" s="12"/>
      <c r="C249" s="12"/>
      <c r="D249" s="12"/>
      <c r="E249" s="13"/>
      <c r="F249" s="13"/>
      <c r="G249" s="10" t="str">
        <f t="shared" si="9"/>
        <v/>
      </c>
      <c r="H249" s="13"/>
      <c r="I249" s="10" t="str">
        <f t="shared" si="10"/>
        <v/>
      </c>
      <c r="J249" s="10" t="str">
        <f>IF(B249="","",IF(_xlfn.MAXIFS(F$3:F248,B$3:B248,B249)&gt;0,_xlfn.MAXIFS(F$3:F248,B$3:B248,B249),IFERROR(INDEX(Máquinas!$D$4:$D$53,MATCH(B249,Máquinas!$A$4:$A$53,0)),"")))</f>
        <v/>
      </c>
      <c r="K249" s="10" t="str">
        <f t="shared" si="11"/>
        <v/>
      </c>
      <c r="L249" s="12"/>
    </row>
    <row r="250" spans="1:12" x14ac:dyDescent="0.3">
      <c r="A250" s="14"/>
      <c r="B250" s="12"/>
      <c r="C250" s="12"/>
      <c r="D250" s="12"/>
      <c r="E250" s="13"/>
      <c r="F250" s="13"/>
      <c r="G250" s="10" t="str">
        <f t="shared" si="9"/>
        <v/>
      </c>
      <c r="H250" s="13"/>
      <c r="I250" s="10" t="str">
        <f t="shared" si="10"/>
        <v/>
      </c>
      <c r="J250" s="10" t="str">
        <f>IF(B250="","",IF(_xlfn.MAXIFS(F$3:F249,B$3:B249,B250)&gt;0,_xlfn.MAXIFS(F$3:F249,B$3:B249,B250),IFERROR(INDEX(Máquinas!$D$4:$D$53,MATCH(B250,Máquinas!$A$4:$A$53,0)),"")))</f>
        <v/>
      </c>
      <c r="K250" s="10" t="str">
        <f t="shared" si="11"/>
        <v/>
      </c>
      <c r="L250" s="12"/>
    </row>
    <row r="251" spans="1:12" x14ac:dyDescent="0.3">
      <c r="A251" s="14"/>
      <c r="B251" s="12"/>
      <c r="C251" s="12"/>
      <c r="D251" s="12"/>
      <c r="E251" s="13"/>
      <c r="F251" s="13"/>
      <c r="G251" s="10" t="str">
        <f t="shared" si="9"/>
        <v/>
      </c>
      <c r="H251" s="13"/>
      <c r="I251" s="10" t="str">
        <f t="shared" si="10"/>
        <v/>
      </c>
      <c r="J251" s="10" t="str">
        <f>IF(B251="","",IF(_xlfn.MAXIFS(F$3:F250,B$3:B250,B251)&gt;0,_xlfn.MAXIFS(F$3:F250,B$3:B250,B251),IFERROR(INDEX(Máquinas!$D$4:$D$53,MATCH(B251,Máquinas!$A$4:$A$53,0)),"")))</f>
        <v/>
      </c>
      <c r="K251" s="10" t="str">
        <f t="shared" si="11"/>
        <v/>
      </c>
      <c r="L251" s="12"/>
    </row>
    <row r="252" spans="1:12" x14ac:dyDescent="0.3">
      <c r="A252" s="14"/>
      <c r="B252" s="12"/>
      <c r="C252" s="12"/>
      <c r="D252" s="12"/>
      <c r="E252" s="13"/>
      <c r="F252" s="13"/>
      <c r="G252" s="10" t="str">
        <f t="shared" si="9"/>
        <v/>
      </c>
      <c r="H252" s="13"/>
      <c r="I252" s="10" t="str">
        <f t="shared" si="10"/>
        <v/>
      </c>
      <c r="J252" s="10" t="str">
        <f>IF(B252="","",IF(_xlfn.MAXIFS(F$3:F251,B$3:B251,B252)&gt;0,_xlfn.MAXIFS(F$3:F251,B$3:B251,B252),IFERROR(INDEX(Máquinas!$D$4:$D$53,MATCH(B252,Máquinas!$A$4:$A$53,0)),"")))</f>
        <v/>
      </c>
      <c r="K252" s="10" t="str">
        <f t="shared" si="11"/>
        <v/>
      </c>
      <c r="L252" s="12"/>
    </row>
    <row r="253" spans="1:12" x14ac:dyDescent="0.3">
      <c r="A253" s="14"/>
      <c r="B253" s="12"/>
      <c r="C253" s="12"/>
      <c r="D253" s="12"/>
      <c r="E253" s="13"/>
      <c r="F253" s="13"/>
      <c r="G253" s="10" t="str">
        <f t="shared" si="9"/>
        <v/>
      </c>
      <c r="H253" s="13"/>
      <c r="I253" s="10" t="str">
        <f t="shared" si="10"/>
        <v/>
      </c>
      <c r="J253" s="10" t="str">
        <f>IF(B253="","",IF(_xlfn.MAXIFS(F$3:F252,B$3:B252,B253)&gt;0,_xlfn.MAXIFS(F$3:F252,B$3:B252,B253),IFERROR(INDEX(Máquinas!$D$4:$D$53,MATCH(B253,Máquinas!$A$4:$A$53,0)),"")))</f>
        <v/>
      </c>
      <c r="K253" s="10" t="str">
        <f t="shared" si="11"/>
        <v/>
      </c>
      <c r="L253" s="12"/>
    </row>
    <row r="254" spans="1:12" x14ac:dyDescent="0.3">
      <c r="A254" s="14"/>
      <c r="B254" s="12"/>
      <c r="C254" s="12"/>
      <c r="D254" s="12"/>
      <c r="E254" s="13"/>
      <c r="F254" s="13"/>
      <c r="G254" s="10" t="str">
        <f t="shared" si="9"/>
        <v/>
      </c>
      <c r="H254" s="13"/>
      <c r="I254" s="10" t="str">
        <f t="shared" si="10"/>
        <v/>
      </c>
      <c r="J254" s="10" t="str">
        <f>IF(B254="","",IF(_xlfn.MAXIFS(F$3:F253,B$3:B253,B254)&gt;0,_xlfn.MAXIFS(F$3:F253,B$3:B253,B254),IFERROR(INDEX(Máquinas!$D$4:$D$53,MATCH(B254,Máquinas!$A$4:$A$53,0)),"")))</f>
        <v/>
      </c>
      <c r="K254" s="10" t="str">
        <f t="shared" si="11"/>
        <v/>
      </c>
      <c r="L254" s="12"/>
    </row>
    <row r="255" spans="1:12" x14ac:dyDescent="0.3">
      <c r="A255" s="14"/>
      <c r="B255" s="12"/>
      <c r="C255" s="12"/>
      <c r="D255" s="12"/>
      <c r="E255" s="13"/>
      <c r="F255" s="13"/>
      <c r="G255" s="10" t="str">
        <f t="shared" si="9"/>
        <v/>
      </c>
      <c r="H255" s="13"/>
      <c r="I255" s="10" t="str">
        <f t="shared" si="10"/>
        <v/>
      </c>
      <c r="J255" s="10" t="str">
        <f>IF(B255="","",IF(_xlfn.MAXIFS(F$3:F254,B$3:B254,B255)&gt;0,_xlfn.MAXIFS(F$3:F254,B$3:B254,B255),IFERROR(INDEX(Máquinas!$D$4:$D$53,MATCH(B255,Máquinas!$A$4:$A$53,0)),"")))</f>
        <v/>
      </c>
      <c r="K255" s="10" t="str">
        <f t="shared" si="11"/>
        <v/>
      </c>
      <c r="L255" s="12"/>
    </row>
    <row r="256" spans="1:12" x14ac:dyDescent="0.3">
      <c r="A256" s="14"/>
      <c r="B256" s="12"/>
      <c r="C256" s="12"/>
      <c r="D256" s="12"/>
      <c r="E256" s="13"/>
      <c r="F256" s="13"/>
      <c r="G256" s="10" t="str">
        <f t="shared" si="9"/>
        <v/>
      </c>
      <c r="H256" s="13"/>
      <c r="I256" s="10" t="str">
        <f t="shared" si="10"/>
        <v/>
      </c>
      <c r="J256" s="10" t="str">
        <f>IF(B256="","",IF(_xlfn.MAXIFS(F$3:F255,B$3:B255,B256)&gt;0,_xlfn.MAXIFS(F$3:F255,B$3:B255,B256),IFERROR(INDEX(Máquinas!$D$4:$D$53,MATCH(B256,Máquinas!$A$4:$A$53,0)),"")))</f>
        <v/>
      </c>
      <c r="K256" s="10" t="str">
        <f t="shared" si="11"/>
        <v/>
      </c>
      <c r="L256" s="12"/>
    </row>
    <row r="257" spans="1:12" x14ac:dyDescent="0.3">
      <c r="A257" s="14"/>
      <c r="B257" s="12"/>
      <c r="C257" s="12"/>
      <c r="D257" s="12"/>
      <c r="E257" s="13"/>
      <c r="F257" s="13"/>
      <c r="G257" s="10" t="str">
        <f t="shared" si="9"/>
        <v/>
      </c>
      <c r="H257" s="13"/>
      <c r="I257" s="10" t="str">
        <f t="shared" si="10"/>
        <v/>
      </c>
      <c r="J257" s="10" t="str">
        <f>IF(B257="","",IF(_xlfn.MAXIFS(F$3:F256,B$3:B256,B257)&gt;0,_xlfn.MAXIFS(F$3:F256,B$3:B256,B257),IFERROR(INDEX(Máquinas!$D$4:$D$53,MATCH(B257,Máquinas!$A$4:$A$53,0)),"")))</f>
        <v/>
      </c>
      <c r="K257" s="10" t="str">
        <f t="shared" si="11"/>
        <v/>
      </c>
      <c r="L257" s="12"/>
    </row>
    <row r="258" spans="1:12" x14ac:dyDescent="0.3">
      <c r="A258" s="14"/>
      <c r="B258" s="12"/>
      <c r="C258" s="12"/>
      <c r="D258" s="12"/>
      <c r="E258" s="13"/>
      <c r="F258" s="13"/>
      <c r="G258" s="10" t="str">
        <f t="shared" si="9"/>
        <v/>
      </c>
      <c r="H258" s="13"/>
      <c r="I258" s="10" t="str">
        <f t="shared" si="10"/>
        <v/>
      </c>
      <c r="J258" s="10" t="str">
        <f>IF(B258="","",IF(_xlfn.MAXIFS(F$3:F257,B$3:B257,B258)&gt;0,_xlfn.MAXIFS(F$3:F257,B$3:B257,B258),IFERROR(INDEX(Máquinas!$D$4:$D$53,MATCH(B258,Máquinas!$A$4:$A$53,0)),"")))</f>
        <v/>
      </c>
      <c r="K258" s="10" t="str">
        <f t="shared" si="11"/>
        <v/>
      </c>
      <c r="L258" s="12"/>
    </row>
    <row r="259" spans="1:12" x14ac:dyDescent="0.3">
      <c r="A259" s="14"/>
      <c r="B259" s="12"/>
      <c r="C259" s="12"/>
      <c r="D259" s="12"/>
      <c r="E259" s="13"/>
      <c r="F259" s="13"/>
      <c r="G259" s="10" t="str">
        <f t="shared" si="9"/>
        <v/>
      </c>
      <c r="H259" s="13"/>
      <c r="I259" s="10" t="str">
        <f t="shared" si="10"/>
        <v/>
      </c>
      <c r="J259" s="10" t="str">
        <f>IF(B259="","",IF(_xlfn.MAXIFS(F$3:F258,B$3:B258,B259)&gt;0,_xlfn.MAXIFS(F$3:F258,B$3:B258,B259),IFERROR(INDEX(Máquinas!$D$4:$D$53,MATCH(B259,Máquinas!$A$4:$A$53,0)),"")))</f>
        <v/>
      </c>
      <c r="K259" s="10" t="str">
        <f t="shared" si="11"/>
        <v/>
      </c>
      <c r="L259" s="12"/>
    </row>
    <row r="260" spans="1:12" x14ac:dyDescent="0.3">
      <c r="A260" s="14"/>
      <c r="B260" s="12"/>
      <c r="C260" s="12"/>
      <c r="D260" s="12"/>
      <c r="E260" s="13"/>
      <c r="F260" s="13"/>
      <c r="G260" s="10" t="str">
        <f t="shared" ref="G260:G323" si="12">IF(OR(E260="",F260=""),"",ROUND(F260-E260,1))</f>
        <v/>
      </c>
      <c r="H260" s="13"/>
      <c r="I260" s="10" t="str">
        <f t="shared" ref="I260:I323" si="13">IF(OR(G260="",H260=""),"",ROUND(G260-H260,1))</f>
        <v/>
      </c>
      <c r="J260" s="10" t="str">
        <f>IF(B260="","",IF(_xlfn.MAXIFS(F$3:F259,B$3:B259,B260)&gt;0,_xlfn.MAXIFS(F$3:F259,B$3:B259,B260),IFERROR(INDEX(Máquinas!$D$4:$D$53,MATCH(B260,Máquinas!$A$4:$A$53,0)),"")))</f>
        <v/>
      </c>
      <c r="K260" s="10" t="str">
        <f t="shared" ref="K260:K323" si="14">IF(OR(E260="",J260=""),"",ROUND(E260-J260,1))</f>
        <v/>
      </c>
      <c r="L260" s="12"/>
    </row>
    <row r="261" spans="1:12" x14ac:dyDescent="0.3">
      <c r="A261" s="14"/>
      <c r="B261" s="12"/>
      <c r="C261" s="12"/>
      <c r="D261" s="12"/>
      <c r="E261" s="13"/>
      <c r="F261" s="13"/>
      <c r="G261" s="10" t="str">
        <f t="shared" si="12"/>
        <v/>
      </c>
      <c r="H261" s="13"/>
      <c r="I261" s="10" t="str">
        <f t="shared" si="13"/>
        <v/>
      </c>
      <c r="J261" s="10" t="str">
        <f>IF(B261="","",IF(_xlfn.MAXIFS(F$3:F260,B$3:B260,B261)&gt;0,_xlfn.MAXIFS(F$3:F260,B$3:B260,B261),IFERROR(INDEX(Máquinas!$D$4:$D$53,MATCH(B261,Máquinas!$A$4:$A$53,0)),"")))</f>
        <v/>
      </c>
      <c r="K261" s="10" t="str">
        <f t="shared" si="14"/>
        <v/>
      </c>
      <c r="L261" s="12"/>
    </row>
    <row r="262" spans="1:12" x14ac:dyDescent="0.3">
      <c r="A262" s="14"/>
      <c r="B262" s="12"/>
      <c r="C262" s="12"/>
      <c r="D262" s="12"/>
      <c r="E262" s="13"/>
      <c r="F262" s="13"/>
      <c r="G262" s="10" t="str">
        <f t="shared" si="12"/>
        <v/>
      </c>
      <c r="H262" s="13"/>
      <c r="I262" s="10" t="str">
        <f t="shared" si="13"/>
        <v/>
      </c>
      <c r="J262" s="10" t="str">
        <f>IF(B262="","",IF(_xlfn.MAXIFS(F$3:F261,B$3:B261,B262)&gt;0,_xlfn.MAXIFS(F$3:F261,B$3:B261,B262),IFERROR(INDEX(Máquinas!$D$4:$D$53,MATCH(B262,Máquinas!$A$4:$A$53,0)),"")))</f>
        <v/>
      </c>
      <c r="K262" s="10" t="str">
        <f t="shared" si="14"/>
        <v/>
      </c>
      <c r="L262" s="12"/>
    </row>
    <row r="263" spans="1:12" x14ac:dyDescent="0.3">
      <c r="A263" s="14"/>
      <c r="B263" s="12"/>
      <c r="C263" s="12"/>
      <c r="D263" s="12"/>
      <c r="E263" s="13"/>
      <c r="F263" s="13"/>
      <c r="G263" s="10" t="str">
        <f t="shared" si="12"/>
        <v/>
      </c>
      <c r="H263" s="13"/>
      <c r="I263" s="10" t="str">
        <f t="shared" si="13"/>
        <v/>
      </c>
      <c r="J263" s="10" t="str">
        <f>IF(B263="","",IF(_xlfn.MAXIFS(F$3:F262,B$3:B262,B263)&gt;0,_xlfn.MAXIFS(F$3:F262,B$3:B262,B263),IFERROR(INDEX(Máquinas!$D$4:$D$53,MATCH(B263,Máquinas!$A$4:$A$53,0)),"")))</f>
        <v/>
      </c>
      <c r="K263" s="10" t="str">
        <f t="shared" si="14"/>
        <v/>
      </c>
      <c r="L263" s="12"/>
    </row>
    <row r="264" spans="1:12" x14ac:dyDescent="0.3">
      <c r="A264" s="14"/>
      <c r="B264" s="12"/>
      <c r="C264" s="12"/>
      <c r="D264" s="12"/>
      <c r="E264" s="13"/>
      <c r="F264" s="13"/>
      <c r="G264" s="10" t="str">
        <f t="shared" si="12"/>
        <v/>
      </c>
      <c r="H264" s="13"/>
      <c r="I264" s="10" t="str">
        <f t="shared" si="13"/>
        <v/>
      </c>
      <c r="J264" s="10" t="str">
        <f>IF(B264="","",IF(_xlfn.MAXIFS(F$3:F263,B$3:B263,B264)&gt;0,_xlfn.MAXIFS(F$3:F263,B$3:B263,B264),IFERROR(INDEX(Máquinas!$D$4:$D$53,MATCH(B264,Máquinas!$A$4:$A$53,0)),"")))</f>
        <v/>
      </c>
      <c r="K264" s="10" t="str">
        <f t="shared" si="14"/>
        <v/>
      </c>
      <c r="L264" s="12"/>
    </row>
    <row r="265" spans="1:12" x14ac:dyDescent="0.3">
      <c r="A265" s="14"/>
      <c r="B265" s="12"/>
      <c r="C265" s="12"/>
      <c r="D265" s="12"/>
      <c r="E265" s="13"/>
      <c r="F265" s="13"/>
      <c r="G265" s="10" t="str">
        <f t="shared" si="12"/>
        <v/>
      </c>
      <c r="H265" s="13"/>
      <c r="I265" s="10" t="str">
        <f t="shared" si="13"/>
        <v/>
      </c>
      <c r="J265" s="10" t="str">
        <f>IF(B265="","",IF(_xlfn.MAXIFS(F$3:F264,B$3:B264,B265)&gt;0,_xlfn.MAXIFS(F$3:F264,B$3:B264,B265),IFERROR(INDEX(Máquinas!$D$4:$D$53,MATCH(B265,Máquinas!$A$4:$A$53,0)),"")))</f>
        <v/>
      </c>
      <c r="K265" s="10" t="str">
        <f t="shared" si="14"/>
        <v/>
      </c>
      <c r="L265" s="12"/>
    </row>
    <row r="266" spans="1:12" x14ac:dyDescent="0.3">
      <c r="A266" s="14"/>
      <c r="B266" s="12"/>
      <c r="C266" s="12"/>
      <c r="D266" s="12"/>
      <c r="E266" s="13"/>
      <c r="F266" s="13"/>
      <c r="G266" s="10" t="str">
        <f t="shared" si="12"/>
        <v/>
      </c>
      <c r="H266" s="13"/>
      <c r="I266" s="10" t="str">
        <f t="shared" si="13"/>
        <v/>
      </c>
      <c r="J266" s="10" t="str">
        <f>IF(B266="","",IF(_xlfn.MAXIFS(F$3:F265,B$3:B265,B266)&gt;0,_xlfn.MAXIFS(F$3:F265,B$3:B265,B266),IFERROR(INDEX(Máquinas!$D$4:$D$53,MATCH(B266,Máquinas!$A$4:$A$53,0)),"")))</f>
        <v/>
      </c>
      <c r="K266" s="10" t="str">
        <f t="shared" si="14"/>
        <v/>
      </c>
      <c r="L266" s="12"/>
    </row>
    <row r="267" spans="1:12" x14ac:dyDescent="0.3">
      <c r="A267" s="14"/>
      <c r="B267" s="12"/>
      <c r="C267" s="12"/>
      <c r="D267" s="12"/>
      <c r="E267" s="13"/>
      <c r="F267" s="13"/>
      <c r="G267" s="10" t="str">
        <f t="shared" si="12"/>
        <v/>
      </c>
      <c r="H267" s="13"/>
      <c r="I267" s="10" t="str">
        <f t="shared" si="13"/>
        <v/>
      </c>
      <c r="J267" s="10" t="str">
        <f>IF(B267="","",IF(_xlfn.MAXIFS(F$3:F266,B$3:B266,B267)&gt;0,_xlfn.MAXIFS(F$3:F266,B$3:B266,B267),IFERROR(INDEX(Máquinas!$D$4:$D$53,MATCH(B267,Máquinas!$A$4:$A$53,0)),"")))</f>
        <v/>
      </c>
      <c r="K267" s="10" t="str">
        <f t="shared" si="14"/>
        <v/>
      </c>
      <c r="L267" s="12"/>
    </row>
    <row r="268" spans="1:12" x14ac:dyDescent="0.3">
      <c r="A268" s="14"/>
      <c r="B268" s="12"/>
      <c r="C268" s="12"/>
      <c r="D268" s="12"/>
      <c r="E268" s="13"/>
      <c r="F268" s="13"/>
      <c r="G268" s="10" t="str">
        <f t="shared" si="12"/>
        <v/>
      </c>
      <c r="H268" s="13"/>
      <c r="I268" s="10" t="str">
        <f t="shared" si="13"/>
        <v/>
      </c>
      <c r="J268" s="10" t="str">
        <f>IF(B268="","",IF(_xlfn.MAXIFS(F$3:F267,B$3:B267,B268)&gt;0,_xlfn.MAXIFS(F$3:F267,B$3:B267,B268),IFERROR(INDEX(Máquinas!$D$4:$D$53,MATCH(B268,Máquinas!$A$4:$A$53,0)),"")))</f>
        <v/>
      </c>
      <c r="K268" s="10" t="str">
        <f t="shared" si="14"/>
        <v/>
      </c>
      <c r="L268" s="12"/>
    </row>
    <row r="269" spans="1:12" x14ac:dyDescent="0.3">
      <c r="A269" s="14"/>
      <c r="B269" s="12"/>
      <c r="C269" s="12"/>
      <c r="D269" s="12"/>
      <c r="E269" s="13"/>
      <c r="F269" s="13"/>
      <c r="G269" s="10" t="str">
        <f t="shared" si="12"/>
        <v/>
      </c>
      <c r="H269" s="13"/>
      <c r="I269" s="10" t="str">
        <f t="shared" si="13"/>
        <v/>
      </c>
      <c r="J269" s="10" t="str">
        <f>IF(B269="","",IF(_xlfn.MAXIFS(F$3:F268,B$3:B268,B269)&gt;0,_xlfn.MAXIFS(F$3:F268,B$3:B268,B269),IFERROR(INDEX(Máquinas!$D$4:$D$53,MATCH(B269,Máquinas!$A$4:$A$53,0)),"")))</f>
        <v/>
      </c>
      <c r="K269" s="10" t="str">
        <f t="shared" si="14"/>
        <v/>
      </c>
      <c r="L269" s="12"/>
    </row>
    <row r="270" spans="1:12" x14ac:dyDescent="0.3">
      <c r="A270" s="14"/>
      <c r="B270" s="12"/>
      <c r="C270" s="12"/>
      <c r="D270" s="12"/>
      <c r="E270" s="13"/>
      <c r="F270" s="13"/>
      <c r="G270" s="10" t="str">
        <f t="shared" si="12"/>
        <v/>
      </c>
      <c r="H270" s="13"/>
      <c r="I270" s="10" t="str">
        <f t="shared" si="13"/>
        <v/>
      </c>
      <c r="J270" s="10" t="str">
        <f>IF(B270="","",IF(_xlfn.MAXIFS(F$3:F269,B$3:B269,B270)&gt;0,_xlfn.MAXIFS(F$3:F269,B$3:B269,B270),IFERROR(INDEX(Máquinas!$D$4:$D$53,MATCH(B270,Máquinas!$A$4:$A$53,0)),"")))</f>
        <v/>
      </c>
      <c r="K270" s="10" t="str">
        <f t="shared" si="14"/>
        <v/>
      </c>
      <c r="L270" s="12"/>
    </row>
    <row r="271" spans="1:12" x14ac:dyDescent="0.3">
      <c r="A271" s="14"/>
      <c r="B271" s="12"/>
      <c r="C271" s="12"/>
      <c r="D271" s="12"/>
      <c r="E271" s="13"/>
      <c r="F271" s="13"/>
      <c r="G271" s="10" t="str">
        <f t="shared" si="12"/>
        <v/>
      </c>
      <c r="H271" s="13"/>
      <c r="I271" s="10" t="str">
        <f t="shared" si="13"/>
        <v/>
      </c>
      <c r="J271" s="10" t="str">
        <f>IF(B271="","",IF(_xlfn.MAXIFS(F$3:F270,B$3:B270,B271)&gt;0,_xlfn.MAXIFS(F$3:F270,B$3:B270,B271),IFERROR(INDEX(Máquinas!$D$4:$D$53,MATCH(B271,Máquinas!$A$4:$A$53,0)),"")))</f>
        <v/>
      </c>
      <c r="K271" s="10" t="str">
        <f t="shared" si="14"/>
        <v/>
      </c>
      <c r="L271" s="12"/>
    </row>
    <row r="272" spans="1:12" x14ac:dyDescent="0.3">
      <c r="A272" s="14"/>
      <c r="B272" s="12"/>
      <c r="C272" s="12"/>
      <c r="D272" s="12"/>
      <c r="E272" s="13"/>
      <c r="F272" s="13"/>
      <c r="G272" s="10" t="str">
        <f t="shared" si="12"/>
        <v/>
      </c>
      <c r="H272" s="13"/>
      <c r="I272" s="10" t="str">
        <f t="shared" si="13"/>
        <v/>
      </c>
      <c r="J272" s="10" t="str">
        <f>IF(B272="","",IF(_xlfn.MAXIFS(F$3:F271,B$3:B271,B272)&gt;0,_xlfn.MAXIFS(F$3:F271,B$3:B271,B272),IFERROR(INDEX(Máquinas!$D$4:$D$53,MATCH(B272,Máquinas!$A$4:$A$53,0)),"")))</f>
        <v/>
      </c>
      <c r="K272" s="10" t="str">
        <f t="shared" si="14"/>
        <v/>
      </c>
      <c r="L272" s="12"/>
    </row>
    <row r="273" spans="1:12" x14ac:dyDescent="0.3">
      <c r="A273" s="14"/>
      <c r="B273" s="12"/>
      <c r="C273" s="12"/>
      <c r="D273" s="12"/>
      <c r="E273" s="13"/>
      <c r="F273" s="13"/>
      <c r="G273" s="10" t="str">
        <f t="shared" si="12"/>
        <v/>
      </c>
      <c r="H273" s="13"/>
      <c r="I273" s="10" t="str">
        <f t="shared" si="13"/>
        <v/>
      </c>
      <c r="J273" s="10" t="str">
        <f>IF(B273="","",IF(_xlfn.MAXIFS(F$3:F272,B$3:B272,B273)&gt;0,_xlfn.MAXIFS(F$3:F272,B$3:B272,B273),IFERROR(INDEX(Máquinas!$D$4:$D$53,MATCH(B273,Máquinas!$A$4:$A$53,0)),"")))</f>
        <v/>
      </c>
      <c r="K273" s="10" t="str">
        <f t="shared" si="14"/>
        <v/>
      </c>
      <c r="L273" s="12"/>
    </row>
    <row r="274" spans="1:12" x14ac:dyDescent="0.3">
      <c r="A274" s="14"/>
      <c r="B274" s="12"/>
      <c r="C274" s="12"/>
      <c r="D274" s="12"/>
      <c r="E274" s="13"/>
      <c r="F274" s="13"/>
      <c r="G274" s="10" t="str">
        <f t="shared" si="12"/>
        <v/>
      </c>
      <c r="H274" s="13"/>
      <c r="I274" s="10" t="str">
        <f t="shared" si="13"/>
        <v/>
      </c>
      <c r="J274" s="10" t="str">
        <f>IF(B274="","",IF(_xlfn.MAXIFS(F$3:F273,B$3:B273,B274)&gt;0,_xlfn.MAXIFS(F$3:F273,B$3:B273,B274),IFERROR(INDEX(Máquinas!$D$4:$D$53,MATCH(B274,Máquinas!$A$4:$A$53,0)),"")))</f>
        <v/>
      </c>
      <c r="K274" s="10" t="str">
        <f t="shared" si="14"/>
        <v/>
      </c>
      <c r="L274" s="12"/>
    </row>
    <row r="275" spans="1:12" x14ac:dyDescent="0.3">
      <c r="A275" s="14"/>
      <c r="B275" s="12"/>
      <c r="C275" s="12"/>
      <c r="D275" s="12"/>
      <c r="E275" s="13"/>
      <c r="F275" s="13"/>
      <c r="G275" s="10" t="str">
        <f t="shared" si="12"/>
        <v/>
      </c>
      <c r="H275" s="13"/>
      <c r="I275" s="10" t="str">
        <f t="shared" si="13"/>
        <v/>
      </c>
      <c r="J275" s="10" t="str">
        <f>IF(B275="","",IF(_xlfn.MAXIFS(F$3:F274,B$3:B274,B275)&gt;0,_xlfn.MAXIFS(F$3:F274,B$3:B274,B275),IFERROR(INDEX(Máquinas!$D$4:$D$53,MATCH(B275,Máquinas!$A$4:$A$53,0)),"")))</f>
        <v/>
      </c>
      <c r="K275" s="10" t="str">
        <f t="shared" si="14"/>
        <v/>
      </c>
      <c r="L275" s="12"/>
    </row>
    <row r="276" spans="1:12" x14ac:dyDescent="0.3">
      <c r="A276" s="14"/>
      <c r="B276" s="12"/>
      <c r="C276" s="12"/>
      <c r="D276" s="12"/>
      <c r="E276" s="13"/>
      <c r="F276" s="13"/>
      <c r="G276" s="10" t="str">
        <f t="shared" si="12"/>
        <v/>
      </c>
      <c r="H276" s="13"/>
      <c r="I276" s="10" t="str">
        <f t="shared" si="13"/>
        <v/>
      </c>
      <c r="J276" s="10" t="str">
        <f>IF(B276="","",IF(_xlfn.MAXIFS(F$3:F275,B$3:B275,B276)&gt;0,_xlfn.MAXIFS(F$3:F275,B$3:B275,B276),IFERROR(INDEX(Máquinas!$D$4:$D$53,MATCH(B276,Máquinas!$A$4:$A$53,0)),"")))</f>
        <v/>
      </c>
      <c r="K276" s="10" t="str">
        <f t="shared" si="14"/>
        <v/>
      </c>
      <c r="L276" s="12"/>
    </row>
    <row r="277" spans="1:12" x14ac:dyDescent="0.3">
      <c r="A277" s="14"/>
      <c r="B277" s="12"/>
      <c r="C277" s="12"/>
      <c r="D277" s="12"/>
      <c r="E277" s="13"/>
      <c r="F277" s="13"/>
      <c r="G277" s="10" t="str">
        <f t="shared" si="12"/>
        <v/>
      </c>
      <c r="H277" s="13"/>
      <c r="I277" s="10" t="str">
        <f t="shared" si="13"/>
        <v/>
      </c>
      <c r="J277" s="10" t="str">
        <f>IF(B277="","",IF(_xlfn.MAXIFS(F$3:F276,B$3:B276,B277)&gt;0,_xlfn.MAXIFS(F$3:F276,B$3:B276,B277),IFERROR(INDEX(Máquinas!$D$4:$D$53,MATCH(B277,Máquinas!$A$4:$A$53,0)),"")))</f>
        <v/>
      </c>
      <c r="K277" s="10" t="str">
        <f t="shared" si="14"/>
        <v/>
      </c>
      <c r="L277" s="12"/>
    </row>
    <row r="278" spans="1:12" x14ac:dyDescent="0.3">
      <c r="A278" s="14"/>
      <c r="B278" s="12"/>
      <c r="C278" s="12"/>
      <c r="D278" s="12"/>
      <c r="E278" s="13"/>
      <c r="F278" s="13"/>
      <c r="G278" s="10" t="str">
        <f t="shared" si="12"/>
        <v/>
      </c>
      <c r="H278" s="13"/>
      <c r="I278" s="10" t="str">
        <f t="shared" si="13"/>
        <v/>
      </c>
      <c r="J278" s="10" t="str">
        <f>IF(B278="","",IF(_xlfn.MAXIFS(F$3:F277,B$3:B277,B278)&gt;0,_xlfn.MAXIFS(F$3:F277,B$3:B277,B278),IFERROR(INDEX(Máquinas!$D$4:$D$53,MATCH(B278,Máquinas!$A$4:$A$53,0)),"")))</f>
        <v/>
      </c>
      <c r="K278" s="10" t="str">
        <f t="shared" si="14"/>
        <v/>
      </c>
      <c r="L278" s="12"/>
    </row>
    <row r="279" spans="1:12" x14ac:dyDescent="0.3">
      <c r="A279" s="14"/>
      <c r="B279" s="12"/>
      <c r="C279" s="12"/>
      <c r="D279" s="12"/>
      <c r="E279" s="13"/>
      <c r="F279" s="13"/>
      <c r="G279" s="10" t="str">
        <f t="shared" si="12"/>
        <v/>
      </c>
      <c r="H279" s="13"/>
      <c r="I279" s="10" t="str">
        <f t="shared" si="13"/>
        <v/>
      </c>
      <c r="J279" s="10" t="str">
        <f>IF(B279="","",IF(_xlfn.MAXIFS(F$3:F278,B$3:B278,B279)&gt;0,_xlfn.MAXIFS(F$3:F278,B$3:B278,B279),IFERROR(INDEX(Máquinas!$D$4:$D$53,MATCH(B279,Máquinas!$A$4:$A$53,0)),"")))</f>
        <v/>
      </c>
      <c r="K279" s="10" t="str">
        <f t="shared" si="14"/>
        <v/>
      </c>
      <c r="L279" s="12"/>
    </row>
    <row r="280" spans="1:12" x14ac:dyDescent="0.3">
      <c r="A280" s="14"/>
      <c r="B280" s="12"/>
      <c r="C280" s="12"/>
      <c r="D280" s="12"/>
      <c r="E280" s="13"/>
      <c r="F280" s="13"/>
      <c r="G280" s="10" t="str">
        <f t="shared" si="12"/>
        <v/>
      </c>
      <c r="H280" s="13"/>
      <c r="I280" s="10" t="str">
        <f t="shared" si="13"/>
        <v/>
      </c>
      <c r="J280" s="10" t="str">
        <f>IF(B280="","",IF(_xlfn.MAXIFS(F$3:F279,B$3:B279,B280)&gt;0,_xlfn.MAXIFS(F$3:F279,B$3:B279,B280),IFERROR(INDEX(Máquinas!$D$4:$D$53,MATCH(B280,Máquinas!$A$4:$A$53,0)),"")))</f>
        <v/>
      </c>
      <c r="K280" s="10" t="str">
        <f t="shared" si="14"/>
        <v/>
      </c>
      <c r="L280" s="12"/>
    </row>
    <row r="281" spans="1:12" x14ac:dyDescent="0.3">
      <c r="A281" s="14"/>
      <c r="B281" s="12"/>
      <c r="C281" s="12"/>
      <c r="D281" s="12"/>
      <c r="E281" s="13"/>
      <c r="F281" s="13"/>
      <c r="G281" s="10" t="str">
        <f t="shared" si="12"/>
        <v/>
      </c>
      <c r="H281" s="13"/>
      <c r="I281" s="10" t="str">
        <f t="shared" si="13"/>
        <v/>
      </c>
      <c r="J281" s="10" t="str">
        <f>IF(B281="","",IF(_xlfn.MAXIFS(F$3:F280,B$3:B280,B281)&gt;0,_xlfn.MAXIFS(F$3:F280,B$3:B280,B281),IFERROR(INDEX(Máquinas!$D$4:$D$53,MATCH(B281,Máquinas!$A$4:$A$53,0)),"")))</f>
        <v/>
      </c>
      <c r="K281" s="10" t="str">
        <f t="shared" si="14"/>
        <v/>
      </c>
      <c r="L281" s="12"/>
    </row>
    <row r="282" spans="1:12" x14ac:dyDescent="0.3">
      <c r="A282" s="14"/>
      <c r="B282" s="12"/>
      <c r="C282" s="12"/>
      <c r="D282" s="12"/>
      <c r="E282" s="13"/>
      <c r="F282" s="13"/>
      <c r="G282" s="10" t="str">
        <f t="shared" si="12"/>
        <v/>
      </c>
      <c r="H282" s="13"/>
      <c r="I282" s="10" t="str">
        <f t="shared" si="13"/>
        <v/>
      </c>
      <c r="J282" s="10" t="str">
        <f>IF(B282="","",IF(_xlfn.MAXIFS(F$3:F281,B$3:B281,B282)&gt;0,_xlfn.MAXIFS(F$3:F281,B$3:B281,B282),IFERROR(INDEX(Máquinas!$D$4:$D$53,MATCH(B282,Máquinas!$A$4:$A$53,0)),"")))</f>
        <v/>
      </c>
      <c r="K282" s="10" t="str">
        <f t="shared" si="14"/>
        <v/>
      </c>
      <c r="L282" s="12"/>
    </row>
    <row r="283" spans="1:12" x14ac:dyDescent="0.3">
      <c r="A283" s="14"/>
      <c r="B283" s="12"/>
      <c r="C283" s="12"/>
      <c r="D283" s="12"/>
      <c r="E283" s="13"/>
      <c r="F283" s="13"/>
      <c r="G283" s="10" t="str">
        <f t="shared" si="12"/>
        <v/>
      </c>
      <c r="H283" s="13"/>
      <c r="I283" s="10" t="str">
        <f t="shared" si="13"/>
        <v/>
      </c>
      <c r="J283" s="10" t="str">
        <f>IF(B283="","",IF(_xlfn.MAXIFS(F$3:F282,B$3:B282,B283)&gt;0,_xlfn.MAXIFS(F$3:F282,B$3:B282,B283),IFERROR(INDEX(Máquinas!$D$4:$D$53,MATCH(B283,Máquinas!$A$4:$A$53,0)),"")))</f>
        <v/>
      </c>
      <c r="K283" s="10" t="str">
        <f t="shared" si="14"/>
        <v/>
      </c>
      <c r="L283" s="12"/>
    </row>
    <row r="284" spans="1:12" x14ac:dyDescent="0.3">
      <c r="A284" s="14"/>
      <c r="B284" s="12"/>
      <c r="C284" s="12"/>
      <c r="D284" s="12"/>
      <c r="E284" s="13"/>
      <c r="F284" s="13"/>
      <c r="G284" s="10" t="str">
        <f t="shared" si="12"/>
        <v/>
      </c>
      <c r="H284" s="13"/>
      <c r="I284" s="10" t="str">
        <f t="shared" si="13"/>
        <v/>
      </c>
      <c r="J284" s="10" t="str">
        <f>IF(B284="","",IF(_xlfn.MAXIFS(F$3:F283,B$3:B283,B284)&gt;0,_xlfn.MAXIFS(F$3:F283,B$3:B283,B284),IFERROR(INDEX(Máquinas!$D$4:$D$53,MATCH(B284,Máquinas!$A$4:$A$53,0)),"")))</f>
        <v/>
      </c>
      <c r="K284" s="10" t="str">
        <f t="shared" si="14"/>
        <v/>
      </c>
      <c r="L284" s="12"/>
    </row>
    <row r="285" spans="1:12" x14ac:dyDescent="0.3">
      <c r="A285" s="14"/>
      <c r="B285" s="12"/>
      <c r="C285" s="12"/>
      <c r="D285" s="12"/>
      <c r="E285" s="13"/>
      <c r="F285" s="13"/>
      <c r="G285" s="10" t="str">
        <f t="shared" si="12"/>
        <v/>
      </c>
      <c r="H285" s="13"/>
      <c r="I285" s="10" t="str">
        <f t="shared" si="13"/>
        <v/>
      </c>
      <c r="J285" s="10" t="str">
        <f>IF(B285="","",IF(_xlfn.MAXIFS(F$3:F284,B$3:B284,B285)&gt;0,_xlfn.MAXIFS(F$3:F284,B$3:B284,B285),IFERROR(INDEX(Máquinas!$D$4:$D$53,MATCH(B285,Máquinas!$A$4:$A$53,0)),"")))</f>
        <v/>
      </c>
      <c r="K285" s="10" t="str">
        <f t="shared" si="14"/>
        <v/>
      </c>
      <c r="L285" s="12"/>
    </row>
    <row r="286" spans="1:12" x14ac:dyDescent="0.3">
      <c r="A286" s="14"/>
      <c r="B286" s="12"/>
      <c r="C286" s="12"/>
      <c r="D286" s="12"/>
      <c r="E286" s="13"/>
      <c r="F286" s="13"/>
      <c r="G286" s="10" t="str">
        <f t="shared" si="12"/>
        <v/>
      </c>
      <c r="H286" s="13"/>
      <c r="I286" s="10" t="str">
        <f t="shared" si="13"/>
        <v/>
      </c>
      <c r="J286" s="10" t="str">
        <f>IF(B286="","",IF(_xlfn.MAXIFS(F$3:F285,B$3:B285,B286)&gt;0,_xlfn.MAXIFS(F$3:F285,B$3:B285,B286),IFERROR(INDEX(Máquinas!$D$4:$D$53,MATCH(B286,Máquinas!$A$4:$A$53,0)),"")))</f>
        <v/>
      </c>
      <c r="K286" s="10" t="str">
        <f t="shared" si="14"/>
        <v/>
      </c>
      <c r="L286" s="12"/>
    </row>
    <row r="287" spans="1:12" x14ac:dyDescent="0.3">
      <c r="A287" s="14"/>
      <c r="B287" s="12"/>
      <c r="C287" s="12"/>
      <c r="D287" s="12"/>
      <c r="E287" s="13"/>
      <c r="F287" s="13"/>
      <c r="G287" s="10" t="str">
        <f t="shared" si="12"/>
        <v/>
      </c>
      <c r="H287" s="13"/>
      <c r="I287" s="10" t="str">
        <f t="shared" si="13"/>
        <v/>
      </c>
      <c r="J287" s="10" t="str">
        <f>IF(B287="","",IF(_xlfn.MAXIFS(F$3:F286,B$3:B286,B287)&gt;0,_xlfn.MAXIFS(F$3:F286,B$3:B286,B287),IFERROR(INDEX(Máquinas!$D$4:$D$53,MATCH(B287,Máquinas!$A$4:$A$53,0)),"")))</f>
        <v/>
      </c>
      <c r="K287" s="10" t="str">
        <f t="shared" si="14"/>
        <v/>
      </c>
      <c r="L287" s="12"/>
    </row>
    <row r="288" spans="1:12" x14ac:dyDescent="0.3">
      <c r="A288" s="14"/>
      <c r="B288" s="12"/>
      <c r="C288" s="12"/>
      <c r="D288" s="12"/>
      <c r="E288" s="13"/>
      <c r="F288" s="13"/>
      <c r="G288" s="10" t="str">
        <f t="shared" si="12"/>
        <v/>
      </c>
      <c r="H288" s="13"/>
      <c r="I288" s="10" t="str">
        <f t="shared" si="13"/>
        <v/>
      </c>
      <c r="J288" s="10" t="str">
        <f>IF(B288="","",IF(_xlfn.MAXIFS(F$3:F287,B$3:B287,B288)&gt;0,_xlfn.MAXIFS(F$3:F287,B$3:B287,B288),IFERROR(INDEX(Máquinas!$D$4:$D$53,MATCH(B288,Máquinas!$A$4:$A$53,0)),"")))</f>
        <v/>
      </c>
      <c r="K288" s="10" t="str">
        <f t="shared" si="14"/>
        <v/>
      </c>
      <c r="L288" s="12"/>
    </row>
    <row r="289" spans="1:12" x14ac:dyDescent="0.3">
      <c r="A289" s="14"/>
      <c r="B289" s="12"/>
      <c r="C289" s="12"/>
      <c r="D289" s="12"/>
      <c r="E289" s="13"/>
      <c r="F289" s="13"/>
      <c r="G289" s="10" t="str">
        <f t="shared" si="12"/>
        <v/>
      </c>
      <c r="H289" s="13"/>
      <c r="I289" s="10" t="str">
        <f t="shared" si="13"/>
        <v/>
      </c>
      <c r="J289" s="10" t="str">
        <f>IF(B289="","",IF(_xlfn.MAXIFS(F$3:F288,B$3:B288,B289)&gt;0,_xlfn.MAXIFS(F$3:F288,B$3:B288,B289),IFERROR(INDEX(Máquinas!$D$4:$D$53,MATCH(B289,Máquinas!$A$4:$A$53,0)),"")))</f>
        <v/>
      </c>
      <c r="K289" s="10" t="str">
        <f t="shared" si="14"/>
        <v/>
      </c>
      <c r="L289" s="12"/>
    </row>
    <row r="290" spans="1:12" x14ac:dyDescent="0.3">
      <c r="A290" s="14"/>
      <c r="B290" s="12"/>
      <c r="C290" s="12"/>
      <c r="D290" s="12"/>
      <c r="E290" s="13"/>
      <c r="F290" s="13"/>
      <c r="G290" s="10" t="str">
        <f t="shared" si="12"/>
        <v/>
      </c>
      <c r="H290" s="13"/>
      <c r="I290" s="10" t="str">
        <f t="shared" si="13"/>
        <v/>
      </c>
      <c r="J290" s="10" t="str">
        <f>IF(B290="","",IF(_xlfn.MAXIFS(F$3:F289,B$3:B289,B290)&gt;0,_xlfn.MAXIFS(F$3:F289,B$3:B289,B290),IFERROR(INDEX(Máquinas!$D$4:$D$53,MATCH(B290,Máquinas!$A$4:$A$53,0)),"")))</f>
        <v/>
      </c>
      <c r="K290" s="10" t="str">
        <f t="shared" si="14"/>
        <v/>
      </c>
      <c r="L290" s="12"/>
    </row>
    <row r="291" spans="1:12" x14ac:dyDescent="0.3">
      <c r="A291" s="14"/>
      <c r="B291" s="12"/>
      <c r="C291" s="12"/>
      <c r="D291" s="12"/>
      <c r="E291" s="13"/>
      <c r="F291" s="13"/>
      <c r="G291" s="10" t="str">
        <f t="shared" si="12"/>
        <v/>
      </c>
      <c r="H291" s="13"/>
      <c r="I291" s="10" t="str">
        <f t="shared" si="13"/>
        <v/>
      </c>
      <c r="J291" s="10" t="str">
        <f>IF(B291="","",IF(_xlfn.MAXIFS(F$3:F290,B$3:B290,B291)&gt;0,_xlfn.MAXIFS(F$3:F290,B$3:B290,B291),IFERROR(INDEX(Máquinas!$D$4:$D$53,MATCH(B291,Máquinas!$A$4:$A$53,0)),"")))</f>
        <v/>
      </c>
      <c r="K291" s="10" t="str">
        <f t="shared" si="14"/>
        <v/>
      </c>
      <c r="L291" s="12"/>
    </row>
    <row r="292" spans="1:12" x14ac:dyDescent="0.3">
      <c r="A292" s="14"/>
      <c r="B292" s="12"/>
      <c r="C292" s="12"/>
      <c r="D292" s="12"/>
      <c r="E292" s="13"/>
      <c r="F292" s="13"/>
      <c r="G292" s="10" t="str">
        <f t="shared" si="12"/>
        <v/>
      </c>
      <c r="H292" s="13"/>
      <c r="I292" s="10" t="str">
        <f t="shared" si="13"/>
        <v/>
      </c>
      <c r="J292" s="10" t="str">
        <f>IF(B292="","",IF(_xlfn.MAXIFS(F$3:F291,B$3:B291,B292)&gt;0,_xlfn.MAXIFS(F$3:F291,B$3:B291,B292),IFERROR(INDEX(Máquinas!$D$4:$D$53,MATCH(B292,Máquinas!$A$4:$A$53,0)),"")))</f>
        <v/>
      </c>
      <c r="K292" s="10" t="str">
        <f t="shared" si="14"/>
        <v/>
      </c>
      <c r="L292" s="12"/>
    </row>
    <row r="293" spans="1:12" x14ac:dyDescent="0.3">
      <c r="A293" s="14"/>
      <c r="B293" s="12"/>
      <c r="C293" s="12"/>
      <c r="D293" s="12"/>
      <c r="E293" s="13"/>
      <c r="F293" s="13"/>
      <c r="G293" s="10" t="str">
        <f t="shared" si="12"/>
        <v/>
      </c>
      <c r="H293" s="13"/>
      <c r="I293" s="10" t="str">
        <f t="shared" si="13"/>
        <v/>
      </c>
      <c r="J293" s="10" t="str">
        <f>IF(B293="","",IF(_xlfn.MAXIFS(F$3:F292,B$3:B292,B293)&gt;0,_xlfn.MAXIFS(F$3:F292,B$3:B292,B293),IFERROR(INDEX(Máquinas!$D$4:$D$53,MATCH(B293,Máquinas!$A$4:$A$53,0)),"")))</f>
        <v/>
      </c>
      <c r="K293" s="10" t="str">
        <f t="shared" si="14"/>
        <v/>
      </c>
      <c r="L293" s="12"/>
    </row>
    <row r="294" spans="1:12" x14ac:dyDescent="0.3">
      <c r="A294" s="14"/>
      <c r="B294" s="12"/>
      <c r="C294" s="12"/>
      <c r="D294" s="12"/>
      <c r="E294" s="13"/>
      <c r="F294" s="13"/>
      <c r="G294" s="10" t="str">
        <f t="shared" si="12"/>
        <v/>
      </c>
      <c r="H294" s="13"/>
      <c r="I294" s="10" t="str">
        <f t="shared" si="13"/>
        <v/>
      </c>
      <c r="J294" s="10" t="str">
        <f>IF(B294="","",IF(_xlfn.MAXIFS(F$3:F293,B$3:B293,B294)&gt;0,_xlfn.MAXIFS(F$3:F293,B$3:B293,B294),IFERROR(INDEX(Máquinas!$D$4:$D$53,MATCH(B294,Máquinas!$A$4:$A$53,0)),"")))</f>
        <v/>
      </c>
      <c r="K294" s="10" t="str">
        <f t="shared" si="14"/>
        <v/>
      </c>
      <c r="L294" s="12"/>
    </row>
    <row r="295" spans="1:12" x14ac:dyDescent="0.3">
      <c r="A295" s="14"/>
      <c r="B295" s="12"/>
      <c r="C295" s="12"/>
      <c r="D295" s="12"/>
      <c r="E295" s="13"/>
      <c r="F295" s="13"/>
      <c r="G295" s="10" t="str">
        <f t="shared" si="12"/>
        <v/>
      </c>
      <c r="H295" s="13"/>
      <c r="I295" s="10" t="str">
        <f t="shared" si="13"/>
        <v/>
      </c>
      <c r="J295" s="10" t="str">
        <f>IF(B295="","",IF(_xlfn.MAXIFS(F$3:F294,B$3:B294,B295)&gt;0,_xlfn.MAXIFS(F$3:F294,B$3:B294,B295),IFERROR(INDEX(Máquinas!$D$4:$D$53,MATCH(B295,Máquinas!$A$4:$A$53,0)),"")))</f>
        <v/>
      </c>
      <c r="K295" s="10" t="str">
        <f t="shared" si="14"/>
        <v/>
      </c>
      <c r="L295" s="12"/>
    </row>
    <row r="296" spans="1:12" x14ac:dyDescent="0.3">
      <c r="A296" s="14"/>
      <c r="B296" s="12"/>
      <c r="C296" s="12"/>
      <c r="D296" s="12"/>
      <c r="E296" s="13"/>
      <c r="F296" s="13"/>
      <c r="G296" s="10" t="str">
        <f t="shared" si="12"/>
        <v/>
      </c>
      <c r="H296" s="13"/>
      <c r="I296" s="10" t="str">
        <f t="shared" si="13"/>
        <v/>
      </c>
      <c r="J296" s="10" t="str">
        <f>IF(B296="","",IF(_xlfn.MAXIFS(F$3:F295,B$3:B295,B296)&gt;0,_xlfn.MAXIFS(F$3:F295,B$3:B295,B296),IFERROR(INDEX(Máquinas!$D$4:$D$53,MATCH(B296,Máquinas!$A$4:$A$53,0)),"")))</f>
        <v/>
      </c>
      <c r="K296" s="10" t="str">
        <f t="shared" si="14"/>
        <v/>
      </c>
      <c r="L296" s="12"/>
    </row>
    <row r="297" spans="1:12" x14ac:dyDescent="0.3">
      <c r="A297" s="14"/>
      <c r="B297" s="12"/>
      <c r="C297" s="12"/>
      <c r="D297" s="12"/>
      <c r="E297" s="13"/>
      <c r="F297" s="13"/>
      <c r="G297" s="10" t="str">
        <f t="shared" si="12"/>
        <v/>
      </c>
      <c r="H297" s="13"/>
      <c r="I297" s="10" t="str">
        <f t="shared" si="13"/>
        <v/>
      </c>
      <c r="J297" s="10" t="str">
        <f>IF(B297="","",IF(_xlfn.MAXIFS(F$3:F296,B$3:B296,B297)&gt;0,_xlfn.MAXIFS(F$3:F296,B$3:B296,B297),IFERROR(INDEX(Máquinas!$D$4:$D$53,MATCH(B297,Máquinas!$A$4:$A$53,0)),"")))</f>
        <v/>
      </c>
      <c r="K297" s="10" t="str">
        <f t="shared" si="14"/>
        <v/>
      </c>
      <c r="L297" s="12"/>
    </row>
    <row r="298" spans="1:12" x14ac:dyDescent="0.3">
      <c r="A298" s="14"/>
      <c r="B298" s="12"/>
      <c r="C298" s="12"/>
      <c r="D298" s="12"/>
      <c r="E298" s="13"/>
      <c r="F298" s="13"/>
      <c r="G298" s="10" t="str">
        <f t="shared" si="12"/>
        <v/>
      </c>
      <c r="H298" s="13"/>
      <c r="I298" s="10" t="str">
        <f t="shared" si="13"/>
        <v/>
      </c>
      <c r="J298" s="10" t="str">
        <f>IF(B298="","",IF(_xlfn.MAXIFS(F$3:F297,B$3:B297,B298)&gt;0,_xlfn.MAXIFS(F$3:F297,B$3:B297,B298),IFERROR(INDEX(Máquinas!$D$4:$D$53,MATCH(B298,Máquinas!$A$4:$A$53,0)),"")))</f>
        <v/>
      </c>
      <c r="K298" s="10" t="str">
        <f t="shared" si="14"/>
        <v/>
      </c>
      <c r="L298" s="12"/>
    </row>
    <row r="299" spans="1:12" x14ac:dyDescent="0.3">
      <c r="A299" s="14"/>
      <c r="B299" s="12"/>
      <c r="C299" s="12"/>
      <c r="D299" s="12"/>
      <c r="E299" s="13"/>
      <c r="F299" s="13"/>
      <c r="G299" s="10" t="str">
        <f t="shared" si="12"/>
        <v/>
      </c>
      <c r="H299" s="13"/>
      <c r="I299" s="10" t="str">
        <f t="shared" si="13"/>
        <v/>
      </c>
      <c r="J299" s="10" t="str">
        <f>IF(B299="","",IF(_xlfn.MAXIFS(F$3:F298,B$3:B298,B299)&gt;0,_xlfn.MAXIFS(F$3:F298,B$3:B298,B299),IFERROR(INDEX(Máquinas!$D$4:$D$53,MATCH(B299,Máquinas!$A$4:$A$53,0)),"")))</f>
        <v/>
      </c>
      <c r="K299" s="10" t="str">
        <f t="shared" si="14"/>
        <v/>
      </c>
      <c r="L299" s="12"/>
    </row>
    <row r="300" spans="1:12" x14ac:dyDescent="0.3">
      <c r="A300" s="14"/>
      <c r="B300" s="12"/>
      <c r="C300" s="12"/>
      <c r="D300" s="12"/>
      <c r="E300" s="13"/>
      <c r="F300" s="13"/>
      <c r="G300" s="10" t="str">
        <f t="shared" si="12"/>
        <v/>
      </c>
      <c r="H300" s="13"/>
      <c r="I300" s="10" t="str">
        <f t="shared" si="13"/>
        <v/>
      </c>
      <c r="J300" s="10" t="str">
        <f>IF(B300="","",IF(_xlfn.MAXIFS(F$3:F299,B$3:B299,B300)&gt;0,_xlfn.MAXIFS(F$3:F299,B$3:B299,B300),IFERROR(INDEX(Máquinas!$D$4:$D$53,MATCH(B300,Máquinas!$A$4:$A$53,0)),"")))</f>
        <v/>
      </c>
      <c r="K300" s="10" t="str">
        <f t="shared" si="14"/>
        <v/>
      </c>
      <c r="L300" s="12"/>
    </row>
    <row r="301" spans="1:12" x14ac:dyDescent="0.3">
      <c r="A301" s="14"/>
      <c r="B301" s="12"/>
      <c r="C301" s="12"/>
      <c r="D301" s="12"/>
      <c r="E301" s="13"/>
      <c r="F301" s="13"/>
      <c r="G301" s="10" t="str">
        <f t="shared" si="12"/>
        <v/>
      </c>
      <c r="H301" s="13"/>
      <c r="I301" s="10" t="str">
        <f t="shared" si="13"/>
        <v/>
      </c>
      <c r="J301" s="10" t="str">
        <f>IF(B301="","",IF(_xlfn.MAXIFS(F$3:F300,B$3:B300,B301)&gt;0,_xlfn.MAXIFS(F$3:F300,B$3:B300,B301),IFERROR(INDEX(Máquinas!$D$4:$D$53,MATCH(B301,Máquinas!$A$4:$A$53,0)),"")))</f>
        <v/>
      </c>
      <c r="K301" s="10" t="str">
        <f t="shared" si="14"/>
        <v/>
      </c>
      <c r="L301" s="12"/>
    </row>
    <row r="302" spans="1:12" x14ac:dyDescent="0.3">
      <c r="A302" s="14"/>
      <c r="B302" s="12"/>
      <c r="C302" s="12"/>
      <c r="D302" s="12"/>
      <c r="E302" s="13"/>
      <c r="F302" s="13"/>
      <c r="G302" s="10" t="str">
        <f t="shared" si="12"/>
        <v/>
      </c>
      <c r="H302" s="13"/>
      <c r="I302" s="10" t="str">
        <f t="shared" si="13"/>
        <v/>
      </c>
      <c r="J302" s="10" t="str">
        <f>IF(B302="","",IF(_xlfn.MAXIFS(F$3:F301,B$3:B301,B302)&gt;0,_xlfn.MAXIFS(F$3:F301,B$3:B301,B302),IFERROR(INDEX(Máquinas!$D$4:$D$53,MATCH(B302,Máquinas!$A$4:$A$53,0)),"")))</f>
        <v/>
      </c>
      <c r="K302" s="10" t="str">
        <f t="shared" si="14"/>
        <v/>
      </c>
      <c r="L302" s="12"/>
    </row>
    <row r="303" spans="1:12" x14ac:dyDescent="0.3">
      <c r="A303" s="14"/>
      <c r="B303" s="12"/>
      <c r="C303" s="12"/>
      <c r="D303" s="12"/>
      <c r="E303" s="13"/>
      <c r="F303" s="13"/>
      <c r="G303" s="10" t="str">
        <f t="shared" si="12"/>
        <v/>
      </c>
      <c r="H303" s="13"/>
      <c r="I303" s="10" t="str">
        <f t="shared" si="13"/>
        <v/>
      </c>
      <c r="J303" s="10" t="str">
        <f>IF(B303="","",IF(_xlfn.MAXIFS(F$3:F302,B$3:B302,B303)&gt;0,_xlfn.MAXIFS(F$3:F302,B$3:B302,B303),IFERROR(INDEX(Máquinas!$D$4:$D$53,MATCH(B303,Máquinas!$A$4:$A$53,0)),"")))</f>
        <v/>
      </c>
      <c r="K303" s="10" t="str">
        <f t="shared" si="14"/>
        <v/>
      </c>
      <c r="L303" s="12"/>
    </row>
    <row r="304" spans="1:12" x14ac:dyDescent="0.3">
      <c r="A304" s="14"/>
      <c r="B304" s="12"/>
      <c r="C304" s="12"/>
      <c r="D304" s="12"/>
      <c r="E304" s="13"/>
      <c r="F304" s="13"/>
      <c r="G304" s="10" t="str">
        <f t="shared" si="12"/>
        <v/>
      </c>
      <c r="H304" s="13"/>
      <c r="I304" s="10" t="str">
        <f t="shared" si="13"/>
        <v/>
      </c>
      <c r="J304" s="10" t="str">
        <f>IF(B304="","",IF(_xlfn.MAXIFS(F$3:F303,B$3:B303,B304)&gt;0,_xlfn.MAXIFS(F$3:F303,B$3:B303,B304),IFERROR(INDEX(Máquinas!$D$4:$D$53,MATCH(B304,Máquinas!$A$4:$A$53,0)),"")))</f>
        <v/>
      </c>
      <c r="K304" s="10" t="str">
        <f t="shared" si="14"/>
        <v/>
      </c>
      <c r="L304" s="12"/>
    </row>
    <row r="305" spans="1:12" x14ac:dyDescent="0.3">
      <c r="A305" s="14"/>
      <c r="B305" s="12"/>
      <c r="C305" s="12"/>
      <c r="D305" s="12"/>
      <c r="E305" s="13"/>
      <c r="F305" s="13"/>
      <c r="G305" s="10" t="str">
        <f t="shared" si="12"/>
        <v/>
      </c>
      <c r="H305" s="13"/>
      <c r="I305" s="10" t="str">
        <f t="shared" si="13"/>
        <v/>
      </c>
      <c r="J305" s="10" t="str">
        <f>IF(B305="","",IF(_xlfn.MAXIFS(F$3:F304,B$3:B304,B305)&gt;0,_xlfn.MAXIFS(F$3:F304,B$3:B304,B305),IFERROR(INDEX(Máquinas!$D$4:$D$53,MATCH(B305,Máquinas!$A$4:$A$53,0)),"")))</f>
        <v/>
      </c>
      <c r="K305" s="10" t="str">
        <f t="shared" si="14"/>
        <v/>
      </c>
      <c r="L305" s="12"/>
    </row>
    <row r="306" spans="1:12" x14ac:dyDescent="0.3">
      <c r="A306" s="14"/>
      <c r="B306" s="12"/>
      <c r="C306" s="12"/>
      <c r="D306" s="12"/>
      <c r="E306" s="13"/>
      <c r="F306" s="13"/>
      <c r="G306" s="10" t="str">
        <f t="shared" si="12"/>
        <v/>
      </c>
      <c r="H306" s="13"/>
      <c r="I306" s="10" t="str">
        <f t="shared" si="13"/>
        <v/>
      </c>
      <c r="J306" s="10" t="str">
        <f>IF(B306="","",IF(_xlfn.MAXIFS(F$3:F305,B$3:B305,B306)&gt;0,_xlfn.MAXIFS(F$3:F305,B$3:B305,B306),IFERROR(INDEX(Máquinas!$D$4:$D$53,MATCH(B306,Máquinas!$A$4:$A$53,0)),"")))</f>
        <v/>
      </c>
      <c r="K306" s="10" t="str">
        <f t="shared" si="14"/>
        <v/>
      </c>
      <c r="L306" s="12"/>
    </row>
    <row r="307" spans="1:12" x14ac:dyDescent="0.3">
      <c r="A307" s="14"/>
      <c r="B307" s="12"/>
      <c r="C307" s="12"/>
      <c r="D307" s="12"/>
      <c r="E307" s="13"/>
      <c r="F307" s="13"/>
      <c r="G307" s="10" t="str">
        <f t="shared" si="12"/>
        <v/>
      </c>
      <c r="H307" s="13"/>
      <c r="I307" s="10" t="str">
        <f t="shared" si="13"/>
        <v/>
      </c>
      <c r="J307" s="10" t="str">
        <f>IF(B307="","",IF(_xlfn.MAXIFS(F$3:F306,B$3:B306,B307)&gt;0,_xlfn.MAXIFS(F$3:F306,B$3:B306,B307),IFERROR(INDEX(Máquinas!$D$4:$D$53,MATCH(B307,Máquinas!$A$4:$A$53,0)),"")))</f>
        <v/>
      </c>
      <c r="K307" s="10" t="str">
        <f t="shared" si="14"/>
        <v/>
      </c>
      <c r="L307" s="12"/>
    </row>
    <row r="308" spans="1:12" x14ac:dyDescent="0.3">
      <c r="A308" s="14"/>
      <c r="B308" s="12"/>
      <c r="C308" s="12"/>
      <c r="D308" s="12"/>
      <c r="E308" s="13"/>
      <c r="F308" s="13"/>
      <c r="G308" s="10" t="str">
        <f t="shared" si="12"/>
        <v/>
      </c>
      <c r="H308" s="13"/>
      <c r="I308" s="10" t="str">
        <f t="shared" si="13"/>
        <v/>
      </c>
      <c r="J308" s="10" t="str">
        <f>IF(B308="","",IF(_xlfn.MAXIFS(F$3:F307,B$3:B307,B308)&gt;0,_xlfn.MAXIFS(F$3:F307,B$3:B307,B308),IFERROR(INDEX(Máquinas!$D$4:$D$53,MATCH(B308,Máquinas!$A$4:$A$53,0)),"")))</f>
        <v/>
      </c>
      <c r="K308" s="10" t="str">
        <f t="shared" si="14"/>
        <v/>
      </c>
      <c r="L308" s="12"/>
    </row>
    <row r="309" spans="1:12" x14ac:dyDescent="0.3">
      <c r="A309" s="14"/>
      <c r="B309" s="12"/>
      <c r="C309" s="12"/>
      <c r="D309" s="12"/>
      <c r="E309" s="13"/>
      <c r="F309" s="13"/>
      <c r="G309" s="10" t="str">
        <f t="shared" si="12"/>
        <v/>
      </c>
      <c r="H309" s="13"/>
      <c r="I309" s="10" t="str">
        <f t="shared" si="13"/>
        <v/>
      </c>
      <c r="J309" s="10" t="str">
        <f>IF(B309="","",IF(_xlfn.MAXIFS(F$3:F308,B$3:B308,B309)&gt;0,_xlfn.MAXIFS(F$3:F308,B$3:B308,B309),IFERROR(INDEX(Máquinas!$D$4:$D$53,MATCH(B309,Máquinas!$A$4:$A$53,0)),"")))</f>
        <v/>
      </c>
      <c r="K309" s="10" t="str">
        <f t="shared" si="14"/>
        <v/>
      </c>
      <c r="L309" s="12"/>
    </row>
    <row r="310" spans="1:12" x14ac:dyDescent="0.3">
      <c r="A310" s="14"/>
      <c r="B310" s="12"/>
      <c r="C310" s="12"/>
      <c r="D310" s="12"/>
      <c r="E310" s="13"/>
      <c r="F310" s="13"/>
      <c r="G310" s="10" t="str">
        <f t="shared" si="12"/>
        <v/>
      </c>
      <c r="H310" s="13"/>
      <c r="I310" s="10" t="str">
        <f t="shared" si="13"/>
        <v/>
      </c>
      <c r="J310" s="10" t="str">
        <f>IF(B310="","",IF(_xlfn.MAXIFS(F$3:F309,B$3:B309,B310)&gt;0,_xlfn.MAXIFS(F$3:F309,B$3:B309,B310),IFERROR(INDEX(Máquinas!$D$4:$D$53,MATCH(B310,Máquinas!$A$4:$A$53,0)),"")))</f>
        <v/>
      </c>
      <c r="K310" s="10" t="str">
        <f t="shared" si="14"/>
        <v/>
      </c>
      <c r="L310" s="12"/>
    </row>
    <row r="311" spans="1:12" x14ac:dyDescent="0.3">
      <c r="A311" s="14"/>
      <c r="B311" s="12"/>
      <c r="C311" s="12"/>
      <c r="D311" s="12"/>
      <c r="E311" s="13"/>
      <c r="F311" s="13"/>
      <c r="G311" s="10" t="str">
        <f t="shared" si="12"/>
        <v/>
      </c>
      <c r="H311" s="13"/>
      <c r="I311" s="10" t="str">
        <f t="shared" si="13"/>
        <v/>
      </c>
      <c r="J311" s="10" t="str">
        <f>IF(B311="","",IF(_xlfn.MAXIFS(F$3:F310,B$3:B310,B311)&gt;0,_xlfn.MAXIFS(F$3:F310,B$3:B310,B311),IFERROR(INDEX(Máquinas!$D$4:$D$53,MATCH(B311,Máquinas!$A$4:$A$53,0)),"")))</f>
        <v/>
      </c>
      <c r="K311" s="10" t="str">
        <f t="shared" si="14"/>
        <v/>
      </c>
      <c r="L311" s="12"/>
    </row>
    <row r="312" spans="1:12" x14ac:dyDescent="0.3">
      <c r="A312" s="14"/>
      <c r="B312" s="12"/>
      <c r="C312" s="12"/>
      <c r="D312" s="12"/>
      <c r="E312" s="13"/>
      <c r="F312" s="13"/>
      <c r="G312" s="10" t="str">
        <f t="shared" si="12"/>
        <v/>
      </c>
      <c r="H312" s="13"/>
      <c r="I312" s="10" t="str">
        <f t="shared" si="13"/>
        <v/>
      </c>
      <c r="J312" s="10" t="str">
        <f>IF(B312="","",IF(_xlfn.MAXIFS(F$3:F311,B$3:B311,B312)&gt;0,_xlfn.MAXIFS(F$3:F311,B$3:B311,B312),IFERROR(INDEX(Máquinas!$D$4:$D$53,MATCH(B312,Máquinas!$A$4:$A$53,0)),"")))</f>
        <v/>
      </c>
      <c r="K312" s="10" t="str">
        <f t="shared" si="14"/>
        <v/>
      </c>
      <c r="L312" s="12"/>
    </row>
    <row r="313" spans="1:12" x14ac:dyDescent="0.3">
      <c r="A313" s="14"/>
      <c r="B313" s="12"/>
      <c r="C313" s="12"/>
      <c r="D313" s="12"/>
      <c r="E313" s="13"/>
      <c r="F313" s="13"/>
      <c r="G313" s="10" t="str">
        <f t="shared" si="12"/>
        <v/>
      </c>
      <c r="H313" s="13"/>
      <c r="I313" s="10" t="str">
        <f t="shared" si="13"/>
        <v/>
      </c>
      <c r="J313" s="10" t="str">
        <f>IF(B313="","",IF(_xlfn.MAXIFS(F$3:F312,B$3:B312,B313)&gt;0,_xlfn.MAXIFS(F$3:F312,B$3:B312,B313),IFERROR(INDEX(Máquinas!$D$4:$D$53,MATCH(B313,Máquinas!$A$4:$A$53,0)),"")))</f>
        <v/>
      </c>
      <c r="K313" s="10" t="str">
        <f t="shared" si="14"/>
        <v/>
      </c>
      <c r="L313" s="12"/>
    </row>
    <row r="314" spans="1:12" x14ac:dyDescent="0.3">
      <c r="A314" s="14"/>
      <c r="B314" s="12"/>
      <c r="C314" s="12"/>
      <c r="D314" s="12"/>
      <c r="E314" s="13"/>
      <c r="F314" s="13"/>
      <c r="G314" s="10" t="str">
        <f t="shared" si="12"/>
        <v/>
      </c>
      <c r="H314" s="13"/>
      <c r="I314" s="10" t="str">
        <f t="shared" si="13"/>
        <v/>
      </c>
      <c r="J314" s="10" t="str">
        <f>IF(B314="","",IF(_xlfn.MAXIFS(F$3:F313,B$3:B313,B314)&gt;0,_xlfn.MAXIFS(F$3:F313,B$3:B313,B314),IFERROR(INDEX(Máquinas!$D$4:$D$53,MATCH(B314,Máquinas!$A$4:$A$53,0)),"")))</f>
        <v/>
      </c>
      <c r="K314" s="10" t="str">
        <f t="shared" si="14"/>
        <v/>
      </c>
      <c r="L314" s="12"/>
    </row>
    <row r="315" spans="1:12" x14ac:dyDescent="0.3">
      <c r="A315" s="14"/>
      <c r="B315" s="12"/>
      <c r="C315" s="12"/>
      <c r="D315" s="12"/>
      <c r="E315" s="13"/>
      <c r="F315" s="13"/>
      <c r="G315" s="10" t="str">
        <f t="shared" si="12"/>
        <v/>
      </c>
      <c r="H315" s="13"/>
      <c r="I315" s="10" t="str">
        <f t="shared" si="13"/>
        <v/>
      </c>
      <c r="J315" s="10" t="str">
        <f>IF(B315="","",IF(_xlfn.MAXIFS(F$3:F314,B$3:B314,B315)&gt;0,_xlfn.MAXIFS(F$3:F314,B$3:B314,B315),IFERROR(INDEX(Máquinas!$D$4:$D$53,MATCH(B315,Máquinas!$A$4:$A$53,0)),"")))</f>
        <v/>
      </c>
      <c r="K315" s="10" t="str">
        <f t="shared" si="14"/>
        <v/>
      </c>
      <c r="L315" s="12"/>
    </row>
    <row r="316" spans="1:12" x14ac:dyDescent="0.3">
      <c r="A316" s="14"/>
      <c r="B316" s="12"/>
      <c r="C316" s="12"/>
      <c r="D316" s="12"/>
      <c r="E316" s="13"/>
      <c r="F316" s="13"/>
      <c r="G316" s="10" t="str">
        <f t="shared" si="12"/>
        <v/>
      </c>
      <c r="H316" s="13"/>
      <c r="I316" s="10" t="str">
        <f t="shared" si="13"/>
        <v/>
      </c>
      <c r="J316" s="10" t="str">
        <f>IF(B316="","",IF(_xlfn.MAXIFS(F$3:F315,B$3:B315,B316)&gt;0,_xlfn.MAXIFS(F$3:F315,B$3:B315,B316),IFERROR(INDEX(Máquinas!$D$4:$D$53,MATCH(B316,Máquinas!$A$4:$A$53,0)),"")))</f>
        <v/>
      </c>
      <c r="K316" s="10" t="str">
        <f t="shared" si="14"/>
        <v/>
      </c>
      <c r="L316" s="12"/>
    </row>
    <row r="317" spans="1:12" x14ac:dyDescent="0.3">
      <c r="A317" s="14"/>
      <c r="B317" s="12"/>
      <c r="C317" s="12"/>
      <c r="D317" s="12"/>
      <c r="E317" s="13"/>
      <c r="F317" s="13"/>
      <c r="G317" s="10" t="str">
        <f t="shared" si="12"/>
        <v/>
      </c>
      <c r="H317" s="13"/>
      <c r="I317" s="10" t="str">
        <f t="shared" si="13"/>
        <v/>
      </c>
      <c r="J317" s="10" t="str">
        <f>IF(B317="","",IF(_xlfn.MAXIFS(F$3:F316,B$3:B316,B317)&gt;0,_xlfn.MAXIFS(F$3:F316,B$3:B316,B317),IFERROR(INDEX(Máquinas!$D$4:$D$53,MATCH(B317,Máquinas!$A$4:$A$53,0)),"")))</f>
        <v/>
      </c>
      <c r="K317" s="10" t="str">
        <f t="shared" si="14"/>
        <v/>
      </c>
      <c r="L317" s="12"/>
    </row>
    <row r="318" spans="1:12" x14ac:dyDescent="0.3">
      <c r="A318" s="14"/>
      <c r="B318" s="12"/>
      <c r="C318" s="12"/>
      <c r="D318" s="12"/>
      <c r="E318" s="13"/>
      <c r="F318" s="13"/>
      <c r="G318" s="10" t="str">
        <f t="shared" si="12"/>
        <v/>
      </c>
      <c r="H318" s="13"/>
      <c r="I318" s="10" t="str">
        <f t="shared" si="13"/>
        <v/>
      </c>
      <c r="J318" s="10" t="str">
        <f>IF(B318="","",IF(_xlfn.MAXIFS(F$3:F317,B$3:B317,B318)&gt;0,_xlfn.MAXIFS(F$3:F317,B$3:B317,B318),IFERROR(INDEX(Máquinas!$D$4:$D$53,MATCH(B318,Máquinas!$A$4:$A$53,0)),"")))</f>
        <v/>
      </c>
      <c r="K318" s="10" t="str">
        <f t="shared" si="14"/>
        <v/>
      </c>
      <c r="L318" s="12"/>
    </row>
    <row r="319" spans="1:12" x14ac:dyDescent="0.3">
      <c r="A319" s="14"/>
      <c r="B319" s="12"/>
      <c r="C319" s="12"/>
      <c r="D319" s="12"/>
      <c r="E319" s="13"/>
      <c r="F319" s="13"/>
      <c r="G319" s="10" t="str">
        <f t="shared" si="12"/>
        <v/>
      </c>
      <c r="H319" s="13"/>
      <c r="I319" s="10" t="str">
        <f t="shared" si="13"/>
        <v/>
      </c>
      <c r="J319" s="10" t="str">
        <f>IF(B319="","",IF(_xlfn.MAXIFS(F$3:F318,B$3:B318,B319)&gt;0,_xlfn.MAXIFS(F$3:F318,B$3:B318,B319),IFERROR(INDEX(Máquinas!$D$4:$D$53,MATCH(B319,Máquinas!$A$4:$A$53,0)),"")))</f>
        <v/>
      </c>
      <c r="K319" s="10" t="str">
        <f t="shared" si="14"/>
        <v/>
      </c>
      <c r="L319" s="12"/>
    </row>
    <row r="320" spans="1:12" x14ac:dyDescent="0.3">
      <c r="A320" s="14"/>
      <c r="B320" s="12"/>
      <c r="C320" s="12"/>
      <c r="D320" s="12"/>
      <c r="E320" s="13"/>
      <c r="F320" s="13"/>
      <c r="G320" s="10" t="str">
        <f t="shared" si="12"/>
        <v/>
      </c>
      <c r="H320" s="13"/>
      <c r="I320" s="10" t="str">
        <f t="shared" si="13"/>
        <v/>
      </c>
      <c r="J320" s="10" t="str">
        <f>IF(B320="","",IF(_xlfn.MAXIFS(F$3:F319,B$3:B319,B320)&gt;0,_xlfn.MAXIFS(F$3:F319,B$3:B319,B320),IFERROR(INDEX(Máquinas!$D$4:$D$53,MATCH(B320,Máquinas!$A$4:$A$53,0)),"")))</f>
        <v/>
      </c>
      <c r="K320" s="10" t="str">
        <f t="shared" si="14"/>
        <v/>
      </c>
      <c r="L320" s="12"/>
    </row>
    <row r="321" spans="1:12" x14ac:dyDescent="0.3">
      <c r="A321" s="14"/>
      <c r="B321" s="12"/>
      <c r="C321" s="12"/>
      <c r="D321" s="12"/>
      <c r="E321" s="13"/>
      <c r="F321" s="13"/>
      <c r="G321" s="10" t="str">
        <f t="shared" si="12"/>
        <v/>
      </c>
      <c r="H321" s="13"/>
      <c r="I321" s="10" t="str">
        <f t="shared" si="13"/>
        <v/>
      </c>
      <c r="J321" s="10" t="str">
        <f>IF(B321="","",IF(_xlfn.MAXIFS(F$3:F320,B$3:B320,B321)&gt;0,_xlfn.MAXIFS(F$3:F320,B$3:B320,B321),IFERROR(INDEX(Máquinas!$D$4:$D$53,MATCH(B321,Máquinas!$A$4:$A$53,0)),"")))</f>
        <v/>
      </c>
      <c r="K321" s="10" t="str">
        <f t="shared" si="14"/>
        <v/>
      </c>
      <c r="L321" s="12"/>
    </row>
    <row r="322" spans="1:12" x14ac:dyDescent="0.3">
      <c r="A322" s="14"/>
      <c r="B322" s="12"/>
      <c r="C322" s="12"/>
      <c r="D322" s="12"/>
      <c r="E322" s="13"/>
      <c r="F322" s="13"/>
      <c r="G322" s="10" t="str">
        <f t="shared" si="12"/>
        <v/>
      </c>
      <c r="H322" s="13"/>
      <c r="I322" s="10" t="str">
        <f t="shared" si="13"/>
        <v/>
      </c>
      <c r="J322" s="10" t="str">
        <f>IF(B322="","",IF(_xlfn.MAXIFS(F$3:F321,B$3:B321,B322)&gt;0,_xlfn.MAXIFS(F$3:F321,B$3:B321,B322),IFERROR(INDEX(Máquinas!$D$4:$D$53,MATCH(B322,Máquinas!$A$4:$A$53,0)),"")))</f>
        <v/>
      </c>
      <c r="K322" s="10" t="str">
        <f t="shared" si="14"/>
        <v/>
      </c>
      <c r="L322" s="12"/>
    </row>
    <row r="323" spans="1:12" x14ac:dyDescent="0.3">
      <c r="A323" s="14"/>
      <c r="B323" s="12"/>
      <c r="C323" s="12"/>
      <c r="D323" s="12"/>
      <c r="E323" s="13"/>
      <c r="F323" s="13"/>
      <c r="G323" s="10" t="str">
        <f t="shared" si="12"/>
        <v/>
      </c>
      <c r="H323" s="13"/>
      <c r="I323" s="10" t="str">
        <f t="shared" si="13"/>
        <v/>
      </c>
      <c r="J323" s="10" t="str">
        <f>IF(B323="","",IF(_xlfn.MAXIFS(F$3:F322,B$3:B322,B323)&gt;0,_xlfn.MAXIFS(F$3:F322,B$3:B322,B323),IFERROR(INDEX(Máquinas!$D$4:$D$53,MATCH(B323,Máquinas!$A$4:$A$53,0)),"")))</f>
        <v/>
      </c>
      <c r="K323" s="10" t="str">
        <f t="shared" si="14"/>
        <v/>
      </c>
      <c r="L323" s="12"/>
    </row>
    <row r="324" spans="1:12" x14ac:dyDescent="0.3">
      <c r="A324" s="14"/>
      <c r="B324" s="12"/>
      <c r="C324" s="12"/>
      <c r="D324" s="12"/>
      <c r="E324" s="13"/>
      <c r="F324" s="13"/>
      <c r="G324" s="10" t="str">
        <f t="shared" ref="G324:G387" si="15">IF(OR(E324="",F324=""),"",ROUND(F324-E324,1))</f>
        <v/>
      </c>
      <c r="H324" s="13"/>
      <c r="I324" s="10" t="str">
        <f t="shared" ref="I324:I387" si="16">IF(OR(G324="",H324=""),"",ROUND(G324-H324,1))</f>
        <v/>
      </c>
      <c r="J324" s="10" t="str">
        <f>IF(B324="","",IF(_xlfn.MAXIFS(F$3:F323,B$3:B323,B324)&gt;0,_xlfn.MAXIFS(F$3:F323,B$3:B323,B324),IFERROR(INDEX(Máquinas!$D$4:$D$53,MATCH(B324,Máquinas!$A$4:$A$53,0)),"")))</f>
        <v/>
      </c>
      <c r="K324" s="10" t="str">
        <f t="shared" ref="K324:K387" si="17">IF(OR(E324="",J324=""),"",ROUND(E324-J324,1))</f>
        <v/>
      </c>
      <c r="L324" s="12"/>
    </row>
    <row r="325" spans="1:12" x14ac:dyDescent="0.3">
      <c r="A325" s="14"/>
      <c r="B325" s="12"/>
      <c r="C325" s="12"/>
      <c r="D325" s="12"/>
      <c r="E325" s="13"/>
      <c r="F325" s="13"/>
      <c r="G325" s="10" t="str">
        <f t="shared" si="15"/>
        <v/>
      </c>
      <c r="H325" s="13"/>
      <c r="I325" s="10" t="str">
        <f t="shared" si="16"/>
        <v/>
      </c>
      <c r="J325" s="10" t="str">
        <f>IF(B325="","",IF(_xlfn.MAXIFS(F$3:F324,B$3:B324,B325)&gt;0,_xlfn.MAXIFS(F$3:F324,B$3:B324,B325),IFERROR(INDEX(Máquinas!$D$4:$D$53,MATCH(B325,Máquinas!$A$4:$A$53,0)),"")))</f>
        <v/>
      </c>
      <c r="K325" s="10" t="str">
        <f t="shared" si="17"/>
        <v/>
      </c>
      <c r="L325" s="12"/>
    </row>
    <row r="326" spans="1:12" x14ac:dyDescent="0.3">
      <c r="A326" s="14"/>
      <c r="B326" s="12"/>
      <c r="C326" s="12"/>
      <c r="D326" s="12"/>
      <c r="E326" s="13"/>
      <c r="F326" s="13"/>
      <c r="G326" s="10" t="str">
        <f t="shared" si="15"/>
        <v/>
      </c>
      <c r="H326" s="13"/>
      <c r="I326" s="10" t="str">
        <f t="shared" si="16"/>
        <v/>
      </c>
      <c r="J326" s="10" t="str">
        <f>IF(B326="","",IF(_xlfn.MAXIFS(F$3:F325,B$3:B325,B326)&gt;0,_xlfn.MAXIFS(F$3:F325,B$3:B325,B326),IFERROR(INDEX(Máquinas!$D$4:$D$53,MATCH(B326,Máquinas!$A$4:$A$53,0)),"")))</f>
        <v/>
      </c>
      <c r="K326" s="10" t="str">
        <f t="shared" si="17"/>
        <v/>
      </c>
      <c r="L326" s="12"/>
    </row>
    <row r="327" spans="1:12" x14ac:dyDescent="0.3">
      <c r="A327" s="14"/>
      <c r="B327" s="12"/>
      <c r="C327" s="12"/>
      <c r="D327" s="12"/>
      <c r="E327" s="13"/>
      <c r="F327" s="13"/>
      <c r="G327" s="10" t="str">
        <f t="shared" si="15"/>
        <v/>
      </c>
      <c r="H327" s="13"/>
      <c r="I327" s="10" t="str">
        <f t="shared" si="16"/>
        <v/>
      </c>
      <c r="J327" s="10" t="str">
        <f>IF(B327="","",IF(_xlfn.MAXIFS(F$3:F326,B$3:B326,B327)&gt;0,_xlfn.MAXIFS(F$3:F326,B$3:B326,B327),IFERROR(INDEX(Máquinas!$D$4:$D$53,MATCH(B327,Máquinas!$A$4:$A$53,0)),"")))</f>
        <v/>
      </c>
      <c r="K327" s="10" t="str">
        <f t="shared" si="17"/>
        <v/>
      </c>
      <c r="L327" s="12"/>
    </row>
    <row r="328" spans="1:12" x14ac:dyDescent="0.3">
      <c r="A328" s="14"/>
      <c r="B328" s="12"/>
      <c r="C328" s="12"/>
      <c r="D328" s="12"/>
      <c r="E328" s="13"/>
      <c r="F328" s="13"/>
      <c r="G328" s="10" t="str">
        <f t="shared" si="15"/>
        <v/>
      </c>
      <c r="H328" s="13"/>
      <c r="I328" s="10" t="str">
        <f t="shared" si="16"/>
        <v/>
      </c>
      <c r="J328" s="10" t="str">
        <f>IF(B328="","",IF(_xlfn.MAXIFS(F$3:F327,B$3:B327,B328)&gt;0,_xlfn.MAXIFS(F$3:F327,B$3:B327,B328),IFERROR(INDEX(Máquinas!$D$4:$D$53,MATCH(B328,Máquinas!$A$4:$A$53,0)),"")))</f>
        <v/>
      </c>
      <c r="K328" s="10" t="str">
        <f t="shared" si="17"/>
        <v/>
      </c>
      <c r="L328" s="12"/>
    </row>
    <row r="329" spans="1:12" x14ac:dyDescent="0.3">
      <c r="A329" s="14"/>
      <c r="B329" s="12"/>
      <c r="C329" s="12"/>
      <c r="D329" s="12"/>
      <c r="E329" s="13"/>
      <c r="F329" s="13"/>
      <c r="G329" s="10" t="str">
        <f t="shared" si="15"/>
        <v/>
      </c>
      <c r="H329" s="13"/>
      <c r="I329" s="10" t="str">
        <f t="shared" si="16"/>
        <v/>
      </c>
      <c r="J329" s="10" t="str">
        <f>IF(B329="","",IF(_xlfn.MAXIFS(F$3:F328,B$3:B328,B329)&gt;0,_xlfn.MAXIFS(F$3:F328,B$3:B328,B329),IFERROR(INDEX(Máquinas!$D$4:$D$53,MATCH(B329,Máquinas!$A$4:$A$53,0)),"")))</f>
        <v/>
      </c>
      <c r="K329" s="10" t="str">
        <f t="shared" si="17"/>
        <v/>
      </c>
      <c r="L329" s="12"/>
    </row>
    <row r="330" spans="1:12" x14ac:dyDescent="0.3">
      <c r="A330" s="14"/>
      <c r="B330" s="12"/>
      <c r="C330" s="12"/>
      <c r="D330" s="12"/>
      <c r="E330" s="13"/>
      <c r="F330" s="13"/>
      <c r="G330" s="10" t="str">
        <f t="shared" si="15"/>
        <v/>
      </c>
      <c r="H330" s="13"/>
      <c r="I330" s="10" t="str">
        <f t="shared" si="16"/>
        <v/>
      </c>
      <c r="J330" s="10" t="str">
        <f>IF(B330="","",IF(_xlfn.MAXIFS(F$3:F329,B$3:B329,B330)&gt;0,_xlfn.MAXIFS(F$3:F329,B$3:B329,B330),IFERROR(INDEX(Máquinas!$D$4:$D$53,MATCH(B330,Máquinas!$A$4:$A$53,0)),"")))</f>
        <v/>
      </c>
      <c r="K330" s="10" t="str">
        <f t="shared" si="17"/>
        <v/>
      </c>
      <c r="L330" s="12"/>
    </row>
    <row r="331" spans="1:12" x14ac:dyDescent="0.3">
      <c r="A331" s="14"/>
      <c r="B331" s="12"/>
      <c r="C331" s="12"/>
      <c r="D331" s="12"/>
      <c r="E331" s="13"/>
      <c r="F331" s="13"/>
      <c r="G331" s="10" t="str">
        <f t="shared" si="15"/>
        <v/>
      </c>
      <c r="H331" s="13"/>
      <c r="I331" s="10" t="str">
        <f t="shared" si="16"/>
        <v/>
      </c>
      <c r="J331" s="10" t="str">
        <f>IF(B331="","",IF(_xlfn.MAXIFS(F$3:F330,B$3:B330,B331)&gt;0,_xlfn.MAXIFS(F$3:F330,B$3:B330,B331),IFERROR(INDEX(Máquinas!$D$4:$D$53,MATCH(B331,Máquinas!$A$4:$A$53,0)),"")))</f>
        <v/>
      </c>
      <c r="K331" s="10" t="str">
        <f t="shared" si="17"/>
        <v/>
      </c>
      <c r="L331" s="12"/>
    </row>
    <row r="332" spans="1:12" x14ac:dyDescent="0.3">
      <c r="A332" s="14"/>
      <c r="B332" s="12"/>
      <c r="C332" s="12"/>
      <c r="D332" s="12"/>
      <c r="E332" s="13"/>
      <c r="F332" s="13"/>
      <c r="G332" s="10" t="str">
        <f t="shared" si="15"/>
        <v/>
      </c>
      <c r="H332" s="13"/>
      <c r="I332" s="10" t="str">
        <f t="shared" si="16"/>
        <v/>
      </c>
      <c r="J332" s="10" t="str">
        <f>IF(B332="","",IF(_xlfn.MAXIFS(F$3:F331,B$3:B331,B332)&gt;0,_xlfn.MAXIFS(F$3:F331,B$3:B331,B332),IFERROR(INDEX(Máquinas!$D$4:$D$53,MATCH(B332,Máquinas!$A$4:$A$53,0)),"")))</f>
        <v/>
      </c>
      <c r="K332" s="10" t="str">
        <f t="shared" si="17"/>
        <v/>
      </c>
      <c r="L332" s="12"/>
    </row>
    <row r="333" spans="1:12" x14ac:dyDescent="0.3">
      <c r="A333" s="14"/>
      <c r="B333" s="12"/>
      <c r="C333" s="12"/>
      <c r="D333" s="12"/>
      <c r="E333" s="13"/>
      <c r="F333" s="13"/>
      <c r="G333" s="10" t="str">
        <f t="shared" si="15"/>
        <v/>
      </c>
      <c r="H333" s="13"/>
      <c r="I333" s="10" t="str">
        <f t="shared" si="16"/>
        <v/>
      </c>
      <c r="J333" s="10" t="str">
        <f>IF(B333="","",IF(_xlfn.MAXIFS(F$3:F332,B$3:B332,B333)&gt;0,_xlfn.MAXIFS(F$3:F332,B$3:B332,B333),IFERROR(INDEX(Máquinas!$D$4:$D$53,MATCH(B333,Máquinas!$A$4:$A$53,0)),"")))</f>
        <v/>
      </c>
      <c r="K333" s="10" t="str">
        <f t="shared" si="17"/>
        <v/>
      </c>
      <c r="L333" s="12"/>
    </row>
    <row r="334" spans="1:12" x14ac:dyDescent="0.3">
      <c r="A334" s="14"/>
      <c r="B334" s="12"/>
      <c r="C334" s="12"/>
      <c r="D334" s="12"/>
      <c r="E334" s="13"/>
      <c r="F334" s="13"/>
      <c r="G334" s="10" t="str">
        <f t="shared" si="15"/>
        <v/>
      </c>
      <c r="H334" s="13"/>
      <c r="I334" s="10" t="str">
        <f t="shared" si="16"/>
        <v/>
      </c>
      <c r="J334" s="10" t="str">
        <f>IF(B334="","",IF(_xlfn.MAXIFS(F$3:F333,B$3:B333,B334)&gt;0,_xlfn.MAXIFS(F$3:F333,B$3:B333,B334),IFERROR(INDEX(Máquinas!$D$4:$D$53,MATCH(B334,Máquinas!$A$4:$A$53,0)),"")))</f>
        <v/>
      </c>
      <c r="K334" s="10" t="str">
        <f t="shared" si="17"/>
        <v/>
      </c>
      <c r="L334" s="12"/>
    </row>
    <row r="335" spans="1:12" x14ac:dyDescent="0.3">
      <c r="A335" s="14"/>
      <c r="B335" s="12"/>
      <c r="C335" s="12"/>
      <c r="D335" s="12"/>
      <c r="E335" s="13"/>
      <c r="F335" s="13"/>
      <c r="G335" s="10" t="str">
        <f t="shared" si="15"/>
        <v/>
      </c>
      <c r="H335" s="13"/>
      <c r="I335" s="10" t="str">
        <f t="shared" si="16"/>
        <v/>
      </c>
      <c r="J335" s="10" t="str">
        <f>IF(B335="","",IF(_xlfn.MAXIFS(F$3:F334,B$3:B334,B335)&gt;0,_xlfn.MAXIFS(F$3:F334,B$3:B334,B335),IFERROR(INDEX(Máquinas!$D$4:$D$53,MATCH(B335,Máquinas!$A$4:$A$53,0)),"")))</f>
        <v/>
      </c>
      <c r="K335" s="10" t="str">
        <f t="shared" si="17"/>
        <v/>
      </c>
      <c r="L335" s="12"/>
    </row>
    <row r="336" spans="1:12" x14ac:dyDescent="0.3">
      <c r="A336" s="14"/>
      <c r="B336" s="12"/>
      <c r="C336" s="12"/>
      <c r="D336" s="12"/>
      <c r="E336" s="13"/>
      <c r="F336" s="13"/>
      <c r="G336" s="10" t="str">
        <f t="shared" si="15"/>
        <v/>
      </c>
      <c r="H336" s="13"/>
      <c r="I336" s="10" t="str">
        <f t="shared" si="16"/>
        <v/>
      </c>
      <c r="J336" s="10" t="str">
        <f>IF(B336="","",IF(_xlfn.MAXIFS(F$3:F335,B$3:B335,B336)&gt;0,_xlfn.MAXIFS(F$3:F335,B$3:B335,B336),IFERROR(INDEX(Máquinas!$D$4:$D$53,MATCH(B336,Máquinas!$A$4:$A$53,0)),"")))</f>
        <v/>
      </c>
      <c r="K336" s="10" t="str">
        <f t="shared" si="17"/>
        <v/>
      </c>
      <c r="L336" s="12"/>
    </row>
    <row r="337" spans="1:12" x14ac:dyDescent="0.3">
      <c r="A337" s="14"/>
      <c r="B337" s="12"/>
      <c r="C337" s="12"/>
      <c r="D337" s="12"/>
      <c r="E337" s="13"/>
      <c r="F337" s="13"/>
      <c r="G337" s="10" t="str">
        <f t="shared" si="15"/>
        <v/>
      </c>
      <c r="H337" s="13"/>
      <c r="I337" s="10" t="str">
        <f t="shared" si="16"/>
        <v/>
      </c>
      <c r="J337" s="10" t="str">
        <f>IF(B337="","",IF(_xlfn.MAXIFS(F$3:F336,B$3:B336,B337)&gt;0,_xlfn.MAXIFS(F$3:F336,B$3:B336,B337),IFERROR(INDEX(Máquinas!$D$4:$D$53,MATCH(B337,Máquinas!$A$4:$A$53,0)),"")))</f>
        <v/>
      </c>
      <c r="K337" s="10" t="str">
        <f t="shared" si="17"/>
        <v/>
      </c>
      <c r="L337" s="12"/>
    </row>
    <row r="338" spans="1:12" x14ac:dyDescent="0.3">
      <c r="A338" s="14"/>
      <c r="B338" s="12"/>
      <c r="C338" s="12"/>
      <c r="D338" s="12"/>
      <c r="E338" s="13"/>
      <c r="F338" s="13"/>
      <c r="G338" s="10" t="str">
        <f t="shared" si="15"/>
        <v/>
      </c>
      <c r="H338" s="13"/>
      <c r="I338" s="10" t="str">
        <f t="shared" si="16"/>
        <v/>
      </c>
      <c r="J338" s="10" t="str">
        <f>IF(B338="","",IF(_xlfn.MAXIFS(F$3:F337,B$3:B337,B338)&gt;0,_xlfn.MAXIFS(F$3:F337,B$3:B337,B338),IFERROR(INDEX(Máquinas!$D$4:$D$53,MATCH(B338,Máquinas!$A$4:$A$53,0)),"")))</f>
        <v/>
      </c>
      <c r="K338" s="10" t="str">
        <f t="shared" si="17"/>
        <v/>
      </c>
      <c r="L338" s="12"/>
    </row>
    <row r="339" spans="1:12" x14ac:dyDescent="0.3">
      <c r="A339" s="14"/>
      <c r="B339" s="12"/>
      <c r="C339" s="12"/>
      <c r="D339" s="12"/>
      <c r="E339" s="13"/>
      <c r="F339" s="13"/>
      <c r="G339" s="10" t="str">
        <f t="shared" si="15"/>
        <v/>
      </c>
      <c r="H339" s="13"/>
      <c r="I339" s="10" t="str">
        <f t="shared" si="16"/>
        <v/>
      </c>
      <c r="J339" s="10" t="str">
        <f>IF(B339="","",IF(_xlfn.MAXIFS(F$3:F338,B$3:B338,B339)&gt;0,_xlfn.MAXIFS(F$3:F338,B$3:B338,B339),IFERROR(INDEX(Máquinas!$D$4:$D$53,MATCH(B339,Máquinas!$A$4:$A$53,0)),"")))</f>
        <v/>
      </c>
      <c r="K339" s="10" t="str">
        <f t="shared" si="17"/>
        <v/>
      </c>
      <c r="L339" s="12"/>
    </row>
    <row r="340" spans="1:12" x14ac:dyDescent="0.3">
      <c r="A340" s="14"/>
      <c r="B340" s="12"/>
      <c r="C340" s="12"/>
      <c r="D340" s="12"/>
      <c r="E340" s="13"/>
      <c r="F340" s="13"/>
      <c r="G340" s="10" t="str">
        <f t="shared" si="15"/>
        <v/>
      </c>
      <c r="H340" s="13"/>
      <c r="I340" s="10" t="str">
        <f t="shared" si="16"/>
        <v/>
      </c>
      <c r="J340" s="10" t="str">
        <f>IF(B340="","",IF(_xlfn.MAXIFS(F$3:F339,B$3:B339,B340)&gt;0,_xlfn.MAXIFS(F$3:F339,B$3:B339,B340),IFERROR(INDEX(Máquinas!$D$4:$D$53,MATCH(B340,Máquinas!$A$4:$A$53,0)),"")))</f>
        <v/>
      </c>
      <c r="K340" s="10" t="str">
        <f t="shared" si="17"/>
        <v/>
      </c>
      <c r="L340" s="12"/>
    </row>
    <row r="341" spans="1:12" x14ac:dyDescent="0.3">
      <c r="A341" s="14"/>
      <c r="B341" s="12"/>
      <c r="C341" s="12"/>
      <c r="D341" s="12"/>
      <c r="E341" s="13"/>
      <c r="F341" s="13"/>
      <c r="G341" s="10" t="str">
        <f t="shared" si="15"/>
        <v/>
      </c>
      <c r="H341" s="13"/>
      <c r="I341" s="10" t="str">
        <f t="shared" si="16"/>
        <v/>
      </c>
      <c r="J341" s="10" t="str">
        <f>IF(B341="","",IF(_xlfn.MAXIFS(F$3:F340,B$3:B340,B341)&gt;0,_xlfn.MAXIFS(F$3:F340,B$3:B340,B341),IFERROR(INDEX(Máquinas!$D$4:$D$53,MATCH(B341,Máquinas!$A$4:$A$53,0)),"")))</f>
        <v/>
      </c>
      <c r="K341" s="10" t="str">
        <f t="shared" si="17"/>
        <v/>
      </c>
      <c r="L341" s="12"/>
    </row>
    <row r="342" spans="1:12" x14ac:dyDescent="0.3">
      <c r="A342" s="14"/>
      <c r="B342" s="12"/>
      <c r="C342" s="12"/>
      <c r="D342" s="12"/>
      <c r="E342" s="13"/>
      <c r="F342" s="13"/>
      <c r="G342" s="10" t="str">
        <f t="shared" si="15"/>
        <v/>
      </c>
      <c r="H342" s="13"/>
      <c r="I342" s="10" t="str">
        <f t="shared" si="16"/>
        <v/>
      </c>
      <c r="J342" s="10" t="str">
        <f>IF(B342="","",IF(_xlfn.MAXIFS(F$3:F341,B$3:B341,B342)&gt;0,_xlfn.MAXIFS(F$3:F341,B$3:B341,B342),IFERROR(INDEX(Máquinas!$D$4:$D$53,MATCH(B342,Máquinas!$A$4:$A$53,0)),"")))</f>
        <v/>
      </c>
      <c r="K342" s="10" t="str">
        <f t="shared" si="17"/>
        <v/>
      </c>
      <c r="L342" s="12"/>
    </row>
    <row r="343" spans="1:12" x14ac:dyDescent="0.3">
      <c r="A343" s="14"/>
      <c r="B343" s="12"/>
      <c r="C343" s="12"/>
      <c r="D343" s="12"/>
      <c r="E343" s="13"/>
      <c r="F343" s="13"/>
      <c r="G343" s="10" t="str">
        <f t="shared" si="15"/>
        <v/>
      </c>
      <c r="H343" s="13"/>
      <c r="I343" s="10" t="str">
        <f t="shared" si="16"/>
        <v/>
      </c>
      <c r="J343" s="10" t="str">
        <f>IF(B343="","",IF(_xlfn.MAXIFS(F$3:F342,B$3:B342,B343)&gt;0,_xlfn.MAXIFS(F$3:F342,B$3:B342,B343),IFERROR(INDEX(Máquinas!$D$4:$D$53,MATCH(B343,Máquinas!$A$4:$A$53,0)),"")))</f>
        <v/>
      </c>
      <c r="K343" s="10" t="str">
        <f t="shared" si="17"/>
        <v/>
      </c>
      <c r="L343" s="12"/>
    </row>
    <row r="344" spans="1:12" x14ac:dyDescent="0.3">
      <c r="A344" s="14"/>
      <c r="B344" s="12"/>
      <c r="C344" s="12"/>
      <c r="D344" s="12"/>
      <c r="E344" s="13"/>
      <c r="F344" s="13"/>
      <c r="G344" s="10" t="str">
        <f t="shared" si="15"/>
        <v/>
      </c>
      <c r="H344" s="13"/>
      <c r="I344" s="10" t="str">
        <f t="shared" si="16"/>
        <v/>
      </c>
      <c r="J344" s="10" t="str">
        <f>IF(B344="","",IF(_xlfn.MAXIFS(F$3:F343,B$3:B343,B344)&gt;0,_xlfn.MAXIFS(F$3:F343,B$3:B343,B344),IFERROR(INDEX(Máquinas!$D$4:$D$53,MATCH(B344,Máquinas!$A$4:$A$53,0)),"")))</f>
        <v/>
      </c>
      <c r="K344" s="10" t="str">
        <f t="shared" si="17"/>
        <v/>
      </c>
      <c r="L344" s="12"/>
    </row>
    <row r="345" spans="1:12" x14ac:dyDescent="0.3">
      <c r="A345" s="14"/>
      <c r="B345" s="12"/>
      <c r="C345" s="12"/>
      <c r="D345" s="12"/>
      <c r="E345" s="13"/>
      <c r="F345" s="13"/>
      <c r="G345" s="10" t="str">
        <f t="shared" si="15"/>
        <v/>
      </c>
      <c r="H345" s="13"/>
      <c r="I345" s="10" t="str">
        <f t="shared" si="16"/>
        <v/>
      </c>
      <c r="J345" s="10" t="str">
        <f>IF(B345="","",IF(_xlfn.MAXIFS(F$3:F344,B$3:B344,B345)&gt;0,_xlfn.MAXIFS(F$3:F344,B$3:B344,B345),IFERROR(INDEX(Máquinas!$D$4:$D$53,MATCH(B345,Máquinas!$A$4:$A$53,0)),"")))</f>
        <v/>
      </c>
      <c r="K345" s="10" t="str">
        <f t="shared" si="17"/>
        <v/>
      </c>
      <c r="L345" s="12"/>
    </row>
    <row r="346" spans="1:12" x14ac:dyDescent="0.3">
      <c r="A346" s="14"/>
      <c r="B346" s="12"/>
      <c r="C346" s="12"/>
      <c r="D346" s="12"/>
      <c r="E346" s="13"/>
      <c r="F346" s="13"/>
      <c r="G346" s="10" t="str">
        <f t="shared" si="15"/>
        <v/>
      </c>
      <c r="H346" s="13"/>
      <c r="I346" s="10" t="str">
        <f t="shared" si="16"/>
        <v/>
      </c>
      <c r="J346" s="10" t="str">
        <f>IF(B346="","",IF(_xlfn.MAXIFS(F$3:F345,B$3:B345,B346)&gt;0,_xlfn.MAXIFS(F$3:F345,B$3:B345,B346),IFERROR(INDEX(Máquinas!$D$4:$D$53,MATCH(B346,Máquinas!$A$4:$A$53,0)),"")))</f>
        <v/>
      </c>
      <c r="K346" s="10" t="str">
        <f t="shared" si="17"/>
        <v/>
      </c>
      <c r="L346" s="12"/>
    </row>
    <row r="347" spans="1:12" x14ac:dyDescent="0.3">
      <c r="A347" s="14"/>
      <c r="B347" s="12"/>
      <c r="C347" s="12"/>
      <c r="D347" s="12"/>
      <c r="E347" s="13"/>
      <c r="F347" s="13"/>
      <c r="G347" s="10" t="str">
        <f t="shared" si="15"/>
        <v/>
      </c>
      <c r="H347" s="13"/>
      <c r="I347" s="10" t="str">
        <f t="shared" si="16"/>
        <v/>
      </c>
      <c r="J347" s="10" t="str">
        <f>IF(B347="","",IF(_xlfn.MAXIFS(F$3:F346,B$3:B346,B347)&gt;0,_xlfn.MAXIFS(F$3:F346,B$3:B346,B347),IFERROR(INDEX(Máquinas!$D$4:$D$53,MATCH(B347,Máquinas!$A$4:$A$53,0)),"")))</f>
        <v/>
      </c>
      <c r="K347" s="10" t="str">
        <f t="shared" si="17"/>
        <v/>
      </c>
      <c r="L347" s="12"/>
    </row>
    <row r="348" spans="1:12" x14ac:dyDescent="0.3">
      <c r="A348" s="14"/>
      <c r="B348" s="12"/>
      <c r="C348" s="12"/>
      <c r="D348" s="12"/>
      <c r="E348" s="13"/>
      <c r="F348" s="13"/>
      <c r="G348" s="10" t="str">
        <f t="shared" si="15"/>
        <v/>
      </c>
      <c r="H348" s="13"/>
      <c r="I348" s="10" t="str">
        <f t="shared" si="16"/>
        <v/>
      </c>
      <c r="J348" s="10" t="str">
        <f>IF(B348="","",IF(_xlfn.MAXIFS(F$3:F347,B$3:B347,B348)&gt;0,_xlfn.MAXIFS(F$3:F347,B$3:B347,B348),IFERROR(INDEX(Máquinas!$D$4:$D$53,MATCH(B348,Máquinas!$A$4:$A$53,0)),"")))</f>
        <v/>
      </c>
      <c r="K348" s="10" t="str">
        <f t="shared" si="17"/>
        <v/>
      </c>
      <c r="L348" s="12"/>
    </row>
    <row r="349" spans="1:12" x14ac:dyDescent="0.3">
      <c r="A349" s="14"/>
      <c r="B349" s="12"/>
      <c r="C349" s="12"/>
      <c r="D349" s="12"/>
      <c r="E349" s="13"/>
      <c r="F349" s="13"/>
      <c r="G349" s="10" t="str">
        <f t="shared" si="15"/>
        <v/>
      </c>
      <c r="H349" s="13"/>
      <c r="I349" s="10" t="str">
        <f t="shared" si="16"/>
        <v/>
      </c>
      <c r="J349" s="10" t="str">
        <f>IF(B349="","",IF(_xlfn.MAXIFS(F$3:F348,B$3:B348,B349)&gt;0,_xlfn.MAXIFS(F$3:F348,B$3:B348,B349),IFERROR(INDEX(Máquinas!$D$4:$D$53,MATCH(B349,Máquinas!$A$4:$A$53,0)),"")))</f>
        <v/>
      </c>
      <c r="K349" s="10" t="str">
        <f t="shared" si="17"/>
        <v/>
      </c>
      <c r="L349" s="12"/>
    </row>
    <row r="350" spans="1:12" x14ac:dyDescent="0.3">
      <c r="A350" s="14"/>
      <c r="B350" s="12"/>
      <c r="C350" s="12"/>
      <c r="D350" s="12"/>
      <c r="E350" s="13"/>
      <c r="F350" s="13"/>
      <c r="G350" s="10" t="str">
        <f t="shared" si="15"/>
        <v/>
      </c>
      <c r="H350" s="13"/>
      <c r="I350" s="10" t="str">
        <f t="shared" si="16"/>
        <v/>
      </c>
      <c r="J350" s="10" t="str">
        <f>IF(B350="","",IF(_xlfn.MAXIFS(F$3:F349,B$3:B349,B350)&gt;0,_xlfn.MAXIFS(F$3:F349,B$3:B349,B350),IFERROR(INDEX(Máquinas!$D$4:$D$53,MATCH(B350,Máquinas!$A$4:$A$53,0)),"")))</f>
        <v/>
      </c>
      <c r="K350" s="10" t="str">
        <f t="shared" si="17"/>
        <v/>
      </c>
      <c r="L350" s="12"/>
    </row>
    <row r="351" spans="1:12" x14ac:dyDescent="0.3">
      <c r="A351" s="14"/>
      <c r="B351" s="12"/>
      <c r="C351" s="12"/>
      <c r="D351" s="12"/>
      <c r="E351" s="13"/>
      <c r="F351" s="13"/>
      <c r="G351" s="10" t="str">
        <f t="shared" si="15"/>
        <v/>
      </c>
      <c r="H351" s="13"/>
      <c r="I351" s="10" t="str">
        <f t="shared" si="16"/>
        <v/>
      </c>
      <c r="J351" s="10" t="str">
        <f>IF(B351="","",IF(_xlfn.MAXIFS(F$3:F350,B$3:B350,B351)&gt;0,_xlfn.MAXIFS(F$3:F350,B$3:B350,B351),IFERROR(INDEX(Máquinas!$D$4:$D$53,MATCH(B351,Máquinas!$A$4:$A$53,0)),"")))</f>
        <v/>
      </c>
      <c r="K351" s="10" t="str">
        <f t="shared" si="17"/>
        <v/>
      </c>
      <c r="L351" s="12"/>
    </row>
    <row r="352" spans="1:12" x14ac:dyDescent="0.3">
      <c r="A352" s="14"/>
      <c r="B352" s="12"/>
      <c r="C352" s="12"/>
      <c r="D352" s="12"/>
      <c r="E352" s="13"/>
      <c r="F352" s="13"/>
      <c r="G352" s="10" t="str">
        <f t="shared" si="15"/>
        <v/>
      </c>
      <c r="H352" s="13"/>
      <c r="I352" s="10" t="str">
        <f t="shared" si="16"/>
        <v/>
      </c>
      <c r="J352" s="10" t="str">
        <f>IF(B352="","",IF(_xlfn.MAXIFS(F$3:F351,B$3:B351,B352)&gt;0,_xlfn.MAXIFS(F$3:F351,B$3:B351,B352),IFERROR(INDEX(Máquinas!$D$4:$D$53,MATCH(B352,Máquinas!$A$4:$A$53,0)),"")))</f>
        <v/>
      </c>
      <c r="K352" s="10" t="str">
        <f t="shared" si="17"/>
        <v/>
      </c>
      <c r="L352" s="12"/>
    </row>
    <row r="353" spans="1:12" x14ac:dyDescent="0.3">
      <c r="A353" s="14"/>
      <c r="B353" s="12"/>
      <c r="C353" s="12"/>
      <c r="D353" s="12"/>
      <c r="E353" s="13"/>
      <c r="F353" s="13"/>
      <c r="G353" s="10" t="str">
        <f t="shared" si="15"/>
        <v/>
      </c>
      <c r="H353" s="13"/>
      <c r="I353" s="10" t="str">
        <f t="shared" si="16"/>
        <v/>
      </c>
      <c r="J353" s="10" t="str">
        <f>IF(B353="","",IF(_xlfn.MAXIFS(F$3:F352,B$3:B352,B353)&gt;0,_xlfn.MAXIFS(F$3:F352,B$3:B352,B353),IFERROR(INDEX(Máquinas!$D$4:$D$53,MATCH(B353,Máquinas!$A$4:$A$53,0)),"")))</f>
        <v/>
      </c>
      <c r="K353" s="10" t="str">
        <f t="shared" si="17"/>
        <v/>
      </c>
      <c r="L353" s="12"/>
    </row>
    <row r="354" spans="1:12" x14ac:dyDescent="0.3">
      <c r="A354" s="14"/>
      <c r="B354" s="12"/>
      <c r="C354" s="12"/>
      <c r="D354" s="12"/>
      <c r="E354" s="13"/>
      <c r="F354" s="13"/>
      <c r="G354" s="10" t="str">
        <f t="shared" si="15"/>
        <v/>
      </c>
      <c r="H354" s="13"/>
      <c r="I354" s="10" t="str">
        <f t="shared" si="16"/>
        <v/>
      </c>
      <c r="J354" s="10" t="str">
        <f>IF(B354="","",IF(_xlfn.MAXIFS(F$3:F353,B$3:B353,B354)&gt;0,_xlfn.MAXIFS(F$3:F353,B$3:B353,B354),IFERROR(INDEX(Máquinas!$D$4:$D$53,MATCH(B354,Máquinas!$A$4:$A$53,0)),"")))</f>
        <v/>
      </c>
      <c r="K354" s="10" t="str">
        <f t="shared" si="17"/>
        <v/>
      </c>
      <c r="L354" s="12"/>
    </row>
    <row r="355" spans="1:12" x14ac:dyDescent="0.3">
      <c r="A355" s="14"/>
      <c r="B355" s="12"/>
      <c r="C355" s="12"/>
      <c r="D355" s="12"/>
      <c r="E355" s="13"/>
      <c r="F355" s="13"/>
      <c r="G355" s="10" t="str">
        <f t="shared" si="15"/>
        <v/>
      </c>
      <c r="H355" s="13"/>
      <c r="I355" s="10" t="str">
        <f t="shared" si="16"/>
        <v/>
      </c>
      <c r="J355" s="10" t="str">
        <f>IF(B355="","",IF(_xlfn.MAXIFS(F$3:F354,B$3:B354,B355)&gt;0,_xlfn.MAXIFS(F$3:F354,B$3:B354,B355),IFERROR(INDEX(Máquinas!$D$4:$D$53,MATCH(B355,Máquinas!$A$4:$A$53,0)),"")))</f>
        <v/>
      </c>
      <c r="K355" s="10" t="str">
        <f t="shared" si="17"/>
        <v/>
      </c>
      <c r="L355" s="12"/>
    </row>
    <row r="356" spans="1:12" x14ac:dyDescent="0.3">
      <c r="A356" s="14"/>
      <c r="B356" s="12"/>
      <c r="C356" s="12"/>
      <c r="D356" s="12"/>
      <c r="E356" s="13"/>
      <c r="F356" s="13"/>
      <c r="G356" s="10" t="str">
        <f t="shared" si="15"/>
        <v/>
      </c>
      <c r="H356" s="13"/>
      <c r="I356" s="10" t="str">
        <f t="shared" si="16"/>
        <v/>
      </c>
      <c r="J356" s="10" t="str">
        <f>IF(B356="","",IF(_xlfn.MAXIFS(F$3:F355,B$3:B355,B356)&gt;0,_xlfn.MAXIFS(F$3:F355,B$3:B355,B356),IFERROR(INDEX(Máquinas!$D$4:$D$53,MATCH(B356,Máquinas!$A$4:$A$53,0)),"")))</f>
        <v/>
      </c>
      <c r="K356" s="10" t="str">
        <f t="shared" si="17"/>
        <v/>
      </c>
      <c r="L356" s="12"/>
    </row>
    <row r="357" spans="1:12" x14ac:dyDescent="0.3">
      <c r="A357" s="14"/>
      <c r="B357" s="12"/>
      <c r="C357" s="12"/>
      <c r="D357" s="12"/>
      <c r="E357" s="13"/>
      <c r="F357" s="13"/>
      <c r="G357" s="10" t="str">
        <f t="shared" si="15"/>
        <v/>
      </c>
      <c r="H357" s="13"/>
      <c r="I357" s="10" t="str">
        <f t="shared" si="16"/>
        <v/>
      </c>
      <c r="J357" s="10" t="str">
        <f>IF(B357="","",IF(_xlfn.MAXIFS(F$3:F356,B$3:B356,B357)&gt;0,_xlfn.MAXIFS(F$3:F356,B$3:B356,B357),IFERROR(INDEX(Máquinas!$D$4:$D$53,MATCH(B357,Máquinas!$A$4:$A$53,0)),"")))</f>
        <v/>
      </c>
      <c r="K357" s="10" t="str">
        <f t="shared" si="17"/>
        <v/>
      </c>
      <c r="L357" s="12"/>
    </row>
    <row r="358" spans="1:12" x14ac:dyDescent="0.3">
      <c r="A358" s="14"/>
      <c r="B358" s="12"/>
      <c r="C358" s="12"/>
      <c r="D358" s="12"/>
      <c r="E358" s="13"/>
      <c r="F358" s="13"/>
      <c r="G358" s="10" t="str">
        <f t="shared" si="15"/>
        <v/>
      </c>
      <c r="H358" s="13"/>
      <c r="I358" s="10" t="str">
        <f t="shared" si="16"/>
        <v/>
      </c>
      <c r="J358" s="10" t="str">
        <f>IF(B358="","",IF(_xlfn.MAXIFS(F$3:F357,B$3:B357,B358)&gt;0,_xlfn.MAXIFS(F$3:F357,B$3:B357,B358),IFERROR(INDEX(Máquinas!$D$4:$D$53,MATCH(B358,Máquinas!$A$4:$A$53,0)),"")))</f>
        <v/>
      </c>
      <c r="K358" s="10" t="str">
        <f t="shared" si="17"/>
        <v/>
      </c>
      <c r="L358" s="12"/>
    </row>
    <row r="359" spans="1:12" x14ac:dyDescent="0.3">
      <c r="A359" s="14"/>
      <c r="B359" s="12"/>
      <c r="C359" s="12"/>
      <c r="D359" s="12"/>
      <c r="E359" s="13"/>
      <c r="F359" s="13"/>
      <c r="G359" s="10" t="str">
        <f t="shared" si="15"/>
        <v/>
      </c>
      <c r="H359" s="13"/>
      <c r="I359" s="10" t="str">
        <f t="shared" si="16"/>
        <v/>
      </c>
      <c r="J359" s="10" t="str">
        <f>IF(B359="","",IF(_xlfn.MAXIFS(F$3:F358,B$3:B358,B359)&gt;0,_xlfn.MAXIFS(F$3:F358,B$3:B358,B359),IFERROR(INDEX(Máquinas!$D$4:$D$53,MATCH(B359,Máquinas!$A$4:$A$53,0)),"")))</f>
        <v/>
      </c>
      <c r="K359" s="10" t="str">
        <f t="shared" si="17"/>
        <v/>
      </c>
      <c r="L359" s="12"/>
    </row>
    <row r="360" spans="1:12" x14ac:dyDescent="0.3">
      <c r="A360" s="14"/>
      <c r="B360" s="12"/>
      <c r="C360" s="12"/>
      <c r="D360" s="12"/>
      <c r="E360" s="13"/>
      <c r="F360" s="13"/>
      <c r="G360" s="10" t="str">
        <f t="shared" si="15"/>
        <v/>
      </c>
      <c r="H360" s="13"/>
      <c r="I360" s="10" t="str">
        <f t="shared" si="16"/>
        <v/>
      </c>
      <c r="J360" s="10" t="str">
        <f>IF(B360="","",IF(_xlfn.MAXIFS(F$3:F359,B$3:B359,B360)&gt;0,_xlfn.MAXIFS(F$3:F359,B$3:B359,B360),IFERROR(INDEX(Máquinas!$D$4:$D$53,MATCH(B360,Máquinas!$A$4:$A$53,0)),"")))</f>
        <v/>
      </c>
      <c r="K360" s="10" t="str">
        <f t="shared" si="17"/>
        <v/>
      </c>
      <c r="L360" s="12"/>
    </row>
    <row r="361" spans="1:12" x14ac:dyDescent="0.3">
      <c r="A361" s="14"/>
      <c r="B361" s="12"/>
      <c r="C361" s="12"/>
      <c r="D361" s="12"/>
      <c r="E361" s="13"/>
      <c r="F361" s="13"/>
      <c r="G361" s="10" t="str">
        <f t="shared" si="15"/>
        <v/>
      </c>
      <c r="H361" s="13"/>
      <c r="I361" s="10" t="str">
        <f t="shared" si="16"/>
        <v/>
      </c>
      <c r="J361" s="10" t="str">
        <f>IF(B361="","",IF(_xlfn.MAXIFS(F$3:F360,B$3:B360,B361)&gt;0,_xlfn.MAXIFS(F$3:F360,B$3:B360,B361),IFERROR(INDEX(Máquinas!$D$4:$D$53,MATCH(B361,Máquinas!$A$4:$A$53,0)),"")))</f>
        <v/>
      </c>
      <c r="K361" s="10" t="str">
        <f t="shared" si="17"/>
        <v/>
      </c>
      <c r="L361" s="12"/>
    </row>
    <row r="362" spans="1:12" x14ac:dyDescent="0.3">
      <c r="A362" s="14"/>
      <c r="B362" s="12"/>
      <c r="C362" s="12"/>
      <c r="D362" s="12"/>
      <c r="E362" s="13"/>
      <c r="F362" s="13"/>
      <c r="G362" s="10" t="str">
        <f t="shared" si="15"/>
        <v/>
      </c>
      <c r="H362" s="13"/>
      <c r="I362" s="10" t="str">
        <f t="shared" si="16"/>
        <v/>
      </c>
      <c r="J362" s="10" t="str">
        <f>IF(B362="","",IF(_xlfn.MAXIFS(F$3:F361,B$3:B361,B362)&gt;0,_xlfn.MAXIFS(F$3:F361,B$3:B361,B362),IFERROR(INDEX(Máquinas!$D$4:$D$53,MATCH(B362,Máquinas!$A$4:$A$53,0)),"")))</f>
        <v/>
      </c>
      <c r="K362" s="10" t="str">
        <f t="shared" si="17"/>
        <v/>
      </c>
      <c r="L362" s="12"/>
    </row>
    <row r="363" spans="1:12" x14ac:dyDescent="0.3">
      <c r="A363" s="14"/>
      <c r="B363" s="12"/>
      <c r="C363" s="12"/>
      <c r="D363" s="12"/>
      <c r="E363" s="13"/>
      <c r="F363" s="13"/>
      <c r="G363" s="10" t="str">
        <f t="shared" si="15"/>
        <v/>
      </c>
      <c r="H363" s="13"/>
      <c r="I363" s="10" t="str">
        <f t="shared" si="16"/>
        <v/>
      </c>
      <c r="J363" s="10" t="str">
        <f>IF(B363="","",IF(_xlfn.MAXIFS(F$3:F362,B$3:B362,B363)&gt;0,_xlfn.MAXIFS(F$3:F362,B$3:B362,B363),IFERROR(INDEX(Máquinas!$D$4:$D$53,MATCH(B363,Máquinas!$A$4:$A$53,0)),"")))</f>
        <v/>
      </c>
      <c r="K363" s="10" t="str">
        <f t="shared" si="17"/>
        <v/>
      </c>
      <c r="L363" s="12"/>
    </row>
    <row r="364" spans="1:12" x14ac:dyDescent="0.3">
      <c r="A364" s="14"/>
      <c r="B364" s="12"/>
      <c r="C364" s="12"/>
      <c r="D364" s="12"/>
      <c r="E364" s="13"/>
      <c r="F364" s="13"/>
      <c r="G364" s="10" t="str">
        <f t="shared" si="15"/>
        <v/>
      </c>
      <c r="H364" s="13"/>
      <c r="I364" s="10" t="str">
        <f t="shared" si="16"/>
        <v/>
      </c>
      <c r="J364" s="10" t="str">
        <f>IF(B364="","",IF(_xlfn.MAXIFS(F$3:F363,B$3:B363,B364)&gt;0,_xlfn.MAXIFS(F$3:F363,B$3:B363,B364),IFERROR(INDEX(Máquinas!$D$4:$D$53,MATCH(B364,Máquinas!$A$4:$A$53,0)),"")))</f>
        <v/>
      </c>
      <c r="K364" s="10" t="str">
        <f t="shared" si="17"/>
        <v/>
      </c>
      <c r="L364" s="12"/>
    </row>
    <row r="365" spans="1:12" x14ac:dyDescent="0.3">
      <c r="A365" s="14"/>
      <c r="B365" s="12"/>
      <c r="C365" s="12"/>
      <c r="D365" s="12"/>
      <c r="E365" s="13"/>
      <c r="F365" s="13"/>
      <c r="G365" s="10" t="str">
        <f t="shared" si="15"/>
        <v/>
      </c>
      <c r="H365" s="13"/>
      <c r="I365" s="10" t="str">
        <f t="shared" si="16"/>
        <v/>
      </c>
      <c r="J365" s="10" t="str">
        <f>IF(B365="","",IF(_xlfn.MAXIFS(F$3:F364,B$3:B364,B365)&gt;0,_xlfn.MAXIFS(F$3:F364,B$3:B364,B365),IFERROR(INDEX(Máquinas!$D$4:$D$53,MATCH(B365,Máquinas!$A$4:$A$53,0)),"")))</f>
        <v/>
      </c>
      <c r="K365" s="10" t="str">
        <f t="shared" si="17"/>
        <v/>
      </c>
      <c r="L365" s="12"/>
    </row>
    <row r="366" spans="1:12" x14ac:dyDescent="0.3">
      <c r="A366" s="14"/>
      <c r="B366" s="12"/>
      <c r="C366" s="12"/>
      <c r="D366" s="12"/>
      <c r="E366" s="13"/>
      <c r="F366" s="13"/>
      <c r="G366" s="10" t="str">
        <f t="shared" si="15"/>
        <v/>
      </c>
      <c r="H366" s="13"/>
      <c r="I366" s="10" t="str">
        <f t="shared" si="16"/>
        <v/>
      </c>
      <c r="J366" s="10" t="str">
        <f>IF(B366="","",IF(_xlfn.MAXIFS(F$3:F365,B$3:B365,B366)&gt;0,_xlfn.MAXIFS(F$3:F365,B$3:B365,B366),IFERROR(INDEX(Máquinas!$D$4:$D$53,MATCH(B366,Máquinas!$A$4:$A$53,0)),"")))</f>
        <v/>
      </c>
      <c r="K366" s="10" t="str">
        <f t="shared" si="17"/>
        <v/>
      </c>
      <c r="L366" s="12"/>
    </row>
    <row r="367" spans="1:12" x14ac:dyDescent="0.3">
      <c r="A367" s="14"/>
      <c r="B367" s="12"/>
      <c r="C367" s="12"/>
      <c r="D367" s="12"/>
      <c r="E367" s="13"/>
      <c r="F367" s="13"/>
      <c r="G367" s="10" t="str">
        <f t="shared" si="15"/>
        <v/>
      </c>
      <c r="H367" s="13"/>
      <c r="I367" s="10" t="str">
        <f t="shared" si="16"/>
        <v/>
      </c>
      <c r="J367" s="10" t="str">
        <f>IF(B367="","",IF(_xlfn.MAXIFS(F$3:F366,B$3:B366,B367)&gt;0,_xlfn.MAXIFS(F$3:F366,B$3:B366,B367),IFERROR(INDEX(Máquinas!$D$4:$D$53,MATCH(B367,Máquinas!$A$4:$A$53,0)),"")))</f>
        <v/>
      </c>
      <c r="K367" s="10" t="str">
        <f t="shared" si="17"/>
        <v/>
      </c>
      <c r="L367" s="12"/>
    </row>
    <row r="368" spans="1:12" x14ac:dyDescent="0.3">
      <c r="A368" s="14"/>
      <c r="B368" s="12"/>
      <c r="C368" s="12"/>
      <c r="D368" s="12"/>
      <c r="E368" s="13"/>
      <c r="F368" s="13"/>
      <c r="G368" s="10" t="str">
        <f t="shared" si="15"/>
        <v/>
      </c>
      <c r="H368" s="13"/>
      <c r="I368" s="10" t="str">
        <f t="shared" si="16"/>
        <v/>
      </c>
      <c r="J368" s="10" t="str">
        <f>IF(B368="","",IF(_xlfn.MAXIFS(F$3:F367,B$3:B367,B368)&gt;0,_xlfn.MAXIFS(F$3:F367,B$3:B367,B368),IFERROR(INDEX(Máquinas!$D$4:$D$53,MATCH(B368,Máquinas!$A$4:$A$53,0)),"")))</f>
        <v/>
      </c>
      <c r="K368" s="10" t="str">
        <f t="shared" si="17"/>
        <v/>
      </c>
      <c r="L368" s="12"/>
    </row>
    <row r="369" spans="1:12" x14ac:dyDescent="0.3">
      <c r="A369" s="14"/>
      <c r="B369" s="12"/>
      <c r="C369" s="12"/>
      <c r="D369" s="12"/>
      <c r="E369" s="13"/>
      <c r="F369" s="13"/>
      <c r="G369" s="10" t="str">
        <f t="shared" si="15"/>
        <v/>
      </c>
      <c r="H369" s="13"/>
      <c r="I369" s="10" t="str">
        <f t="shared" si="16"/>
        <v/>
      </c>
      <c r="J369" s="10" t="str">
        <f>IF(B369="","",IF(_xlfn.MAXIFS(F$3:F368,B$3:B368,B369)&gt;0,_xlfn.MAXIFS(F$3:F368,B$3:B368,B369),IFERROR(INDEX(Máquinas!$D$4:$D$53,MATCH(B369,Máquinas!$A$4:$A$53,0)),"")))</f>
        <v/>
      </c>
      <c r="K369" s="10" t="str">
        <f t="shared" si="17"/>
        <v/>
      </c>
      <c r="L369" s="12"/>
    </row>
    <row r="370" spans="1:12" x14ac:dyDescent="0.3">
      <c r="A370" s="14"/>
      <c r="B370" s="12"/>
      <c r="C370" s="12"/>
      <c r="D370" s="12"/>
      <c r="E370" s="13"/>
      <c r="F370" s="13"/>
      <c r="G370" s="10" t="str">
        <f t="shared" si="15"/>
        <v/>
      </c>
      <c r="H370" s="13"/>
      <c r="I370" s="10" t="str">
        <f t="shared" si="16"/>
        <v/>
      </c>
      <c r="J370" s="10" t="str">
        <f>IF(B370="","",IF(_xlfn.MAXIFS(F$3:F369,B$3:B369,B370)&gt;0,_xlfn.MAXIFS(F$3:F369,B$3:B369,B370),IFERROR(INDEX(Máquinas!$D$4:$D$53,MATCH(B370,Máquinas!$A$4:$A$53,0)),"")))</f>
        <v/>
      </c>
      <c r="K370" s="10" t="str">
        <f t="shared" si="17"/>
        <v/>
      </c>
      <c r="L370" s="12"/>
    </row>
    <row r="371" spans="1:12" x14ac:dyDescent="0.3">
      <c r="A371" s="14"/>
      <c r="B371" s="12"/>
      <c r="C371" s="12"/>
      <c r="D371" s="12"/>
      <c r="E371" s="13"/>
      <c r="F371" s="13"/>
      <c r="G371" s="10" t="str">
        <f t="shared" si="15"/>
        <v/>
      </c>
      <c r="H371" s="13"/>
      <c r="I371" s="10" t="str">
        <f t="shared" si="16"/>
        <v/>
      </c>
      <c r="J371" s="10" t="str">
        <f>IF(B371="","",IF(_xlfn.MAXIFS(F$3:F370,B$3:B370,B371)&gt;0,_xlfn.MAXIFS(F$3:F370,B$3:B370,B371),IFERROR(INDEX(Máquinas!$D$4:$D$53,MATCH(B371,Máquinas!$A$4:$A$53,0)),"")))</f>
        <v/>
      </c>
      <c r="K371" s="10" t="str">
        <f t="shared" si="17"/>
        <v/>
      </c>
      <c r="L371" s="12"/>
    </row>
    <row r="372" spans="1:12" x14ac:dyDescent="0.3">
      <c r="A372" s="14"/>
      <c r="B372" s="12"/>
      <c r="C372" s="12"/>
      <c r="D372" s="12"/>
      <c r="E372" s="13"/>
      <c r="F372" s="13"/>
      <c r="G372" s="10" t="str">
        <f t="shared" si="15"/>
        <v/>
      </c>
      <c r="H372" s="13"/>
      <c r="I372" s="10" t="str">
        <f t="shared" si="16"/>
        <v/>
      </c>
      <c r="J372" s="10" t="str">
        <f>IF(B372="","",IF(_xlfn.MAXIFS(F$3:F371,B$3:B371,B372)&gt;0,_xlfn.MAXIFS(F$3:F371,B$3:B371,B372),IFERROR(INDEX(Máquinas!$D$4:$D$53,MATCH(B372,Máquinas!$A$4:$A$53,0)),"")))</f>
        <v/>
      </c>
      <c r="K372" s="10" t="str">
        <f t="shared" si="17"/>
        <v/>
      </c>
      <c r="L372" s="12"/>
    </row>
    <row r="373" spans="1:12" x14ac:dyDescent="0.3">
      <c r="A373" s="14"/>
      <c r="B373" s="12"/>
      <c r="C373" s="12"/>
      <c r="D373" s="12"/>
      <c r="E373" s="13"/>
      <c r="F373" s="13"/>
      <c r="G373" s="10" t="str">
        <f t="shared" si="15"/>
        <v/>
      </c>
      <c r="H373" s="13"/>
      <c r="I373" s="10" t="str">
        <f t="shared" si="16"/>
        <v/>
      </c>
      <c r="J373" s="10" t="str">
        <f>IF(B373="","",IF(_xlfn.MAXIFS(F$3:F372,B$3:B372,B373)&gt;0,_xlfn.MAXIFS(F$3:F372,B$3:B372,B373),IFERROR(INDEX(Máquinas!$D$4:$D$53,MATCH(B373,Máquinas!$A$4:$A$53,0)),"")))</f>
        <v/>
      </c>
      <c r="K373" s="10" t="str">
        <f t="shared" si="17"/>
        <v/>
      </c>
      <c r="L373" s="12"/>
    </row>
    <row r="374" spans="1:12" x14ac:dyDescent="0.3">
      <c r="A374" s="14"/>
      <c r="B374" s="12"/>
      <c r="C374" s="12"/>
      <c r="D374" s="12"/>
      <c r="E374" s="13"/>
      <c r="F374" s="13"/>
      <c r="G374" s="10" t="str">
        <f t="shared" si="15"/>
        <v/>
      </c>
      <c r="H374" s="13"/>
      <c r="I374" s="10" t="str">
        <f t="shared" si="16"/>
        <v/>
      </c>
      <c r="J374" s="10" t="str">
        <f>IF(B374="","",IF(_xlfn.MAXIFS(F$3:F373,B$3:B373,B374)&gt;0,_xlfn.MAXIFS(F$3:F373,B$3:B373,B374),IFERROR(INDEX(Máquinas!$D$4:$D$53,MATCH(B374,Máquinas!$A$4:$A$53,0)),"")))</f>
        <v/>
      </c>
      <c r="K374" s="10" t="str">
        <f t="shared" si="17"/>
        <v/>
      </c>
      <c r="L374" s="12"/>
    </row>
    <row r="375" spans="1:12" x14ac:dyDescent="0.3">
      <c r="A375" s="14"/>
      <c r="B375" s="12"/>
      <c r="C375" s="12"/>
      <c r="D375" s="12"/>
      <c r="E375" s="13"/>
      <c r="F375" s="13"/>
      <c r="G375" s="10" t="str">
        <f t="shared" si="15"/>
        <v/>
      </c>
      <c r="H375" s="13"/>
      <c r="I375" s="10" t="str">
        <f t="shared" si="16"/>
        <v/>
      </c>
      <c r="J375" s="10" t="str">
        <f>IF(B375="","",IF(_xlfn.MAXIFS(F$3:F374,B$3:B374,B375)&gt;0,_xlfn.MAXIFS(F$3:F374,B$3:B374,B375),IFERROR(INDEX(Máquinas!$D$4:$D$53,MATCH(B375,Máquinas!$A$4:$A$53,0)),"")))</f>
        <v/>
      </c>
      <c r="K375" s="10" t="str">
        <f t="shared" si="17"/>
        <v/>
      </c>
      <c r="L375" s="12"/>
    </row>
    <row r="376" spans="1:12" x14ac:dyDescent="0.3">
      <c r="A376" s="14"/>
      <c r="B376" s="12"/>
      <c r="C376" s="12"/>
      <c r="D376" s="12"/>
      <c r="E376" s="13"/>
      <c r="F376" s="13"/>
      <c r="G376" s="10" t="str">
        <f t="shared" si="15"/>
        <v/>
      </c>
      <c r="H376" s="13"/>
      <c r="I376" s="10" t="str">
        <f t="shared" si="16"/>
        <v/>
      </c>
      <c r="J376" s="10" t="str">
        <f>IF(B376="","",IF(_xlfn.MAXIFS(F$3:F375,B$3:B375,B376)&gt;0,_xlfn.MAXIFS(F$3:F375,B$3:B375,B376),IFERROR(INDEX(Máquinas!$D$4:$D$53,MATCH(B376,Máquinas!$A$4:$A$53,0)),"")))</f>
        <v/>
      </c>
      <c r="K376" s="10" t="str">
        <f t="shared" si="17"/>
        <v/>
      </c>
      <c r="L376" s="12"/>
    </row>
    <row r="377" spans="1:12" x14ac:dyDescent="0.3">
      <c r="A377" s="14"/>
      <c r="B377" s="12"/>
      <c r="C377" s="12"/>
      <c r="D377" s="12"/>
      <c r="E377" s="13"/>
      <c r="F377" s="13"/>
      <c r="G377" s="10" t="str">
        <f t="shared" si="15"/>
        <v/>
      </c>
      <c r="H377" s="13"/>
      <c r="I377" s="10" t="str">
        <f t="shared" si="16"/>
        <v/>
      </c>
      <c r="J377" s="10" t="str">
        <f>IF(B377="","",IF(_xlfn.MAXIFS(F$3:F376,B$3:B376,B377)&gt;0,_xlfn.MAXIFS(F$3:F376,B$3:B376,B377),IFERROR(INDEX(Máquinas!$D$4:$D$53,MATCH(B377,Máquinas!$A$4:$A$53,0)),"")))</f>
        <v/>
      </c>
      <c r="K377" s="10" t="str">
        <f t="shared" si="17"/>
        <v/>
      </c>
      <c r="L377" s="12"/>
    </row>
    <row r="378" spans="1:12" x14ac:dyDescent="0.3">
      <c r="A378" s="14"/>
      <c r="B378" s="12"/>
      <c r="C378" s="12"/>
      <c r="D378" s="12"/>
      <c r="E378" s="13"/>
      <c r="F378" s="13"/>
      <c r="G378" s="10" t="str">
        <f t="shared" si="15"/>
        <v/>
      </c>
      <c r="H378" s="13"/>
      <c r="I378" s="10" t="str">
        <f t="shared" si="16"/>
        <v/>
      </c>
      <c r="J378" s="10" t="str">
        <f>IF(B378="","",IF(_xlfn.MAXIFS(F$3:F377,B$3:B377,B378)&gt;0,_xlfn.MAXIFS(F$3:F377,B$3:B377,B378),IFERROR(INDEX(Máquinas!$D$4:$D$53,MATCH(B378,Máquinas!$A$4:$A$53,0)),"")))</f>
        <v/>
      </c>
      <c r="K378" s="10" t="str">
        <f t="shared" si="17"/>
        <v/>
      </c>
      <c r="L378" s="12"/>
    </row>
    <row r="379" spans="1:12" x14ac:dyDescent="0.3">
      <c r="A379" s="14"/>
      <c r="B379" s="12"/>
      <c r="C379" s="12"/>
      <c r="D379" s="12"/>
      <c r="E379" s="13"/>
      <c r="F379" s="13"/>
      <c r="G379" s="10" t="str">
        <f t="shared" si="15"/>
        <v/>
      </c>
      <c r="H379" s="13"/>
      <c r="I379" s="10" t="str">
        <f t="shared" si="16"/>
        <v/>
      </c>
      <c r="J379" s="10" t="str">
        <f>IF(B379="","",IF(_xlfn.MAXIFS(F$3:F378,B$3:B378,B379)&gt;0,_xlfn.MAXIFS(F$3:F378,B$3:B378,B379),IFERROR(INDEX(Máquinas!$D$4:$D$53,MATCH(B379,Máquinas!$A$4:$A$53,0)),"")))</f>
        <v/>
      </c>
      <c r="K379" s="10" t="str">
        <f t="shared" si="17"/>
        <v/>
      </c>
      <c r="L379" s="12"/>
    </row>
    <row r="380" spans="1:12" x14ac:dyDescent="0.3">
      <c r="A380" s="14"/>
      <c r="B380" s="12"/>
      <c r="C380" s="12"/>
      <c r="D380" s="12"/>
      <c r="E380" s="13"/>
      <c r="F380" s="13"/>
      <c r="G380" s="10" t="str">
        <f t="shared" si="15"/>
        <v/>
      </c>
      <c r="H380" s="13"/>
      <c r="I380" s="10" t="str">
        <f t="shared" si="16"/>
        <v/>
      </c>
      <c r="J380" s="10" t="str">
        <f>IF(B380="","",IF(_xlfn.MAXIFS(F$3:F379,B$3:B379,B380)&gt;0,_xlfn.MAXIFS(F$3:F379,B$3:B379,B380),IFERROR(INDEX(Máquinas!$D$4:$D$53,MATCH(B380,Máquinas!$A$4:$A$53,0)),"")))</f>
        <v/>
      </c>
      <c r="K380" s="10" t="str">
        <f t="shared" si="17"/>
        <v/>
      </c>
      <c r="L380" s="12"/>
    </row>
    <row r="381" spans="1:12" x14ac:dyDescent="0.3">
      <c r="A381" s="14"/>
      <c r="B381" s="12"/>
      <c r="C381" s="12"/>
      <c r="D381" s="12"/>
      <c r="E381" s="13"/>
      <c r="F381" s="13"/>
      <c r="G381" s="10" t="str">
        <f t="shared" si="15"/>
        <v/>
      </c>
      <c r="H381" s="13"/>
      <c r="I381" s="10" t="str">
        <f t="shared" si="16"/>
        <v/>
      </c>
      <c r="J381" s="10" t="str">
        <f>IF(B381="","",IF(_xlfn.MAXIFS(F$3:F380,B$3:B380,B381)&gt;0,_xlfn.MAXIFS(F$3:F380,B$3:B380,B381),IFERROR(INDEX(Máquinas!$D$4:$D$53,MATCH(B381,Máquinas!$A$4:$A$53,0)),"")))</f>
        <v/>
      </c>
      <c r="K381" s="10" t="str">
        <f t="shared" si="17"/>
        <v/>
      </c>
      <c r="L381" s="12"/>
    </row>
    <row r="382" spans="1:12" x14ac:dyDescent="0.3">
      <c r="A382" s="14"/>
      <c r="B382" s="12"/>
      <c r="C382" s="12"/>
      <c r="D382" s="12"/>
      <c r="E382" s="13"/>
      <c r="F382" s="13"/>
      <c r="G382" s="10" t="str">
        <f t="shared" si="15"/>
        <v/>
      </c>
      <c r="H382" s="13"/>
      <c r="I382" s="10" t="str">
        <f t="shared" si="16"/>
        <v/>
      </c>
      <c r="J382" s="10" t="str">
        <f>IF(B382="","",IF(_xlfn.MAXIFS(F$3:F381,B$3:B381,B382)&gt;0,_xlfn.MAXIFS(F$3:F381,B$3:B381,B382),IFERROR(INDEX(Máquinas!$D$4:$D$53,MATCH(B382,Máquinas!$A$4:$A$53,0)),"")))</f>
        <v/>
      </c>
      <c r="K382" s="10" t="str">
        <f t="shared" si="17"/>
        <v/>
      </c>
      <c r="L382" s="12"/>
    </row>
    <row r="383" spans="1:12" x14ac:dyDescent="0.3">
      <c r="A383" s="14"/>
      <c r="B383" s="12"/>
      <c r="C383" s="12"/>
      <c r="D383" s="12"/>
      <c r="E383" s="13"/>
      <c r="F383" s="13"/>
      <c r="G383" s="10" t="str">
        <f t="shared" si="15"/>
        <v/>
      </c>
      <c r="H383" s="13"/>
      <c r="I383" s="10" t="str">
        <f t="shared" si="16"/>
        <v/>
      </c>
      <c r="J383" s="10" t="str">
        <f>IF(B383="","",IF(_xlfn.MAXIFS(F$3:F382,B$3:B382,B383)&gt;0,_xlfn.MAXIFS(F$3:F382,B$3:B382,B383),IFERROR(INDEX(Máquinas!$D$4:$D$53,MATCH(B383,Máquinas!$A$4:$A$53,0)),"")))</f>
        <v/>
      </c>
      <c r="K383" s="10" t="str">
        <f t="shared" si="17"/>
        <v/>
      </c>
      <c r="L383" s="12"/>
    </row>
    <row r="384" spans="1:12" x14ac:dyDescent="0.3">
      <c r="A384" s="14"/>
      <c r="B384" s="12"/>
      <c r="C384" s="12"/>
      <c r="D384" s="12"/>
      <c r="E384" s="13"/>
      <c r="F384" s="13"/>
      <c r="G384" s="10" t="str">
        <f t="shared" si="15"/>
        <v/>
      </c>
      <c r="H384" s="13"/>
      <c r="I384" s="10" t="str">
        <f t="shared" si="16"/>
        <v/>
      </c>
      <c r="J384" s="10" t="str">
        <f>IF(B384="","",IF(_xlfn.MAXIFS(F$3:F383,B$3:B383,B384)&gt;0,_xlfn.MAXIFS(F$3:F383,B$3:B383,B384),IFERROR(INDEX(Máquinas!$D$4:$D$53,MATCH(B384,Máquinas!$A$4:$A$53,0)),"")))</f>
        <v/>
      </c>
      <c r="K384" s="10" t="str">
        <f t="shared" si="17"/>
        <v/>
      </c>
      <c r="L384" s="12"/>
    </row>
    <row r="385" spans="1:12" x14ac:dyDescent="0.3">
      <c r="A385" s="14"/>
      <c r="B385" s="12"/>
      <c r="C385" s="12"/>
      <c r="D385" s="12"/>
      <c r="E385" s="13"/>
      <c r="F385" s="13"/>
      <c r="G385" s="10" t="str">
        <f t="shared" si="15"/>
        <v/>
      </c>
      <c r="H385" s="13"/>
      <c r="I385" s="10" t="str">
        <f t="shared" si="16"/>
        <v/>
      </c>
      <c r="J385" s="10" t="str">
        <f>IF(B385="","",IF(_xlfn.MAXIFS(F$3:F384,B$3:B384,B385)&gt;0,_xlfn.MAXIFS(F$3:F384,B$3:B384,B385),IFERROR(INDEX(Máquinas!$D$4:$D$53,MATCH(B385,Máquinas!$A$4:$A$53,0)),"")))</f>
        <v/>
      </c>
      <c r="K385" s="10" t="str">
        <f t="shared" si="17"/>
        <v/>
      </c>
      <c r="L385" s="12"/>
    </row>
    <row r="386" spans="1:12" x14ac:dyDescent="0.3">
      <c r="A386" s="14"/>
      <c r="B386" s="12"/>
      <c r="C386" s="12"/>
      <c r="D386" s="12"/>
      <c r="E386" s="13"/>
      <c r="F386" s="13"/>
      <c r="G386" s="10" t="str">
        <f t="shared" si="15"/>
        <v/>
      </c>
      <c r="H386" s="13"/>
      <c r="I386" s="10" t="str">
        <f t="shared" si="16"/>
        <v/>
      </c>
      <c r="J386" s="10" t="str">
        <f>IF(B386="","",IF(_xlfn.MAXIFS(F$3:F385,B$3:B385,B386)&gt;0,_xlfn.MAXIFS(F$3:F385,B$3:B385,B386),IFERROR(INDEX(Máquinas!$D$4:$D$53,MATCH(B386,Máquinas!$A$4:$A$53,0)),"")))</f>
        <v/>
      </c>
      <c r="K386" s="10" t="str">
        <f t="shared" si="17"/>
        <v/>
      </c>
      <c r="L386" s="12"/>
    </row>
    <row r="387" spans="1:12" x14ac:dyDescent="0.3">
      <c r="A387" s="14"/>
      <c r="B387" s="12"/>
      <c r="C387" s="12"/>
      <c r="D387" s="12"/>
      <c r="E387" s="13"/>
      <c r="F387" s="13"/>
      <c r="G387" s="10" t="str">
        <f t="shared" si="15"/>
        <v/>
      </c>
      <c r="H387" s="13"/>
      <c r="I387" s="10" t="str">
        <f t="shared" si="16"/>
        <v/>
      </c>
      <c r="J387" s="10" t="str">
        <f>IF(B387="","",IF(_xlfn.MAXIFS(F$3:F386,B$3:B386,B387)&gt;0,_xlfn.MAXIFS(F$3:F386,B$3:B386,B387),IFERROR(INDEX(Máquinas!$D$4:$D$53,MATCH(B387,Máquinas!$A$4:$A$53,0)),"")))</f>
        <v/>
      </c>
      <c r="K387" s="10" t="str">
        <f t="shared" si="17"/>
        <v/>
      </c>
      <c r="L387" s="12"/>
    </row>
    <row r="388" spans="1:12" x14ac:dyDescent="0.3">
      <c r="A388" s="14"/>
      <c r="B388" s="12"/>
      <c r="C388" s="12"/>
      <c r="D388" s="12"/>
      <c r="E388" s="13"/>
      <c r="F388" s="13"/>
      <c r="G388" s="10" t="str">
        <f t="shared" ref="G388:G451" si="18">IF(OR(E388="",F388=""),"",ROUND(F388-E388,1))</f>
        <v/>
      </c>
      <c r="H388" s="13"/>
      <c r="I388" s="10" t="str">
        <f t="shared" ref="I388:I451" si="19">IF(OR(G388="",H388=""),"",ROUND(G388-H388,1))</f>
        <v/>
      </c>
      <c r="J388" s="10" t="str">
        <f>IF(B388="","",IF(_xlfn.MAXIFS(F$3:F387,B$3:B387,B388)&gt;0,_xlfn.MAXIFS(F$3:F387,B$3:B387,B388),IFERROR(INDEX(Máquinas!$D$4:$D$53,MATCH(B388,Máquinas!$A$4:$A$53,0)),"")))</f>
        <v/>
      </c>
      <c r="K388" s="10" t="str">
        <f t="shared" ref="K388:K451" si="20">IF(OR(E388="",J388=""),"",ROUND(E388-J388,1))</f>
        <v/>
      </c>
      <c r="L388" s="12"/>
    </row>
    <row r="389" spans="1:12" x14ac:dyDescent="0.3">
      <c r="A389" s="14"/>
      <c r="B389" s="12"/>
      <c r="C389" s="12"/>
      <c r="D389" s="12"/>
      <c r="E389" s="13"/>
      <c r="F389" s="13"/>
      <c r="G389" s="10" t="str">
        <f t="shared" si="18"/>
        <v/>
      </c>
      <c r="H389" s="13"/>
      <c r="I389" s="10" t="str">
        <f t="shared" si="19"/>
        <v/>
      </c>
      <c r="J389" s="10" t="str">
        <f>IF(B389="","",IF(_xlfn.MAXIFS(F$3:F388,B$3:B388,B389)&gt;0,_xlfn.MAXIFS(F$3:F388,B$3:B388,B389),IFERROR(INDEX(Máquinas!$D$4:$D$53,MATCH(B389,Máquinas!$A$4:$A$53,0)),"")))</f>
        <v/>
      </c>
      <c r="K389" s="10" t="str">
        <f t="shared" si="20"/>
        <v/>
      </c>
      <c r="L389" s="12"/>
    </row>
    <row r="390" spans="1:12" x14ac:dyDescent="0.3">
      <c r="A390" s="14"/>
      <c r="B390" s="12"/>
      <c r="C390" s="12"/>
      <c r="D390" s="12"/>
      <c r="E390" s="13"/>
      <c r="F390" s="13"/>
      <c r="G390" s="10" t="str">
        <f t="shared" si="18"/>
        <v/>
      </c>
      <c r="H390" s="13"/>
      <c r="I390" s="10" t="str">
        <f t="shared" si="19"/>
        <v/>
      </c>
      <c r="J390" s="10" t="str">
        <f>IF(B390="","",IF(_xlfn.MAXIFS(F$3:F389,B$3:B389,B390)&gt;0,_xlfn.MAXIFS(F$3:F389,B$3:B389,B390),IFERROR(INDEX(Máquinas!$D$4:$D$53,MATCH(B390,Máquinas!$A$4:$A$53,0)),"")))</f>
        <v/>
      </c>
      <c r="K390" s="10" t="str">
        <f t="shared" si="20"/>
        <v/>
      </c>
      <c r="L390" s="12"/>
    </row>
    <row r="391" spans="1:12" x14ac:dyDescent="0.3">
      <c r="A391" s="14"/>
      <c r="B391" s="12"/>
      <c r="C391" s="12"/>
      <c r="D391" s="12"/>
      <c r="E391" s="13"/>
      <c r="F391" s="13"/>
      <c r="G391" s="10" t="str">
        <f t="shared" si="18"/>
        <v/>
      </c>
      <c r="H391" s="13"/>
      <c r="I391" s="10" t="str">
        <f t="shared" si="19"/>
        <v/>
      </c>
      <c r="J391" s="10" t="str">
        <f>IF(B391="","",IF(_xlfn.MAXIFS(F$3:F390,B$3:B390,B391)&gt;0,_xlfn.MAXIFS(F$3:F390,B$3:B390,B391),IFERROR(INDEX(Máquinas!$D$4:$D$53,MATCH(B391,Máquinas!$A$4:$A$53,0)),"")))</f>
        <v/>
      </c>
      <c r="K391" s="10" t="str">
        <f t="shared" si="20"/>
        <v/>
      </c>
      <c r="L391" s="12"/>
    </row>
    <row r="392" spans="1:12" x14ac:dyDescent="0.3">
      <c r="A392" s="14"/>
      <c r="B392" s="12"/>
      <c r="C392" s="12"/>
      <c r="D392" s="12"/>
      <c r="E392" s="13"/>
      <c r="F392" s="13"/>
      <c r="G392" s="10" t="str">
        <f t="shared" si="18"/>
        <v/>
      </c>
      <c r="H392" s="13"/>
      <c r="I392" s="10" t="str">
        <f t="shared" si="19"/>
        <v/>
      </c>
      <c r="J392" s="10" t="str">
        <f>IF(B392="","",IF(_xlfn.MAXIFS(F$3:F391,B$3:B391,B392)&gt;0,_xlfn.MAXIFS(F$3:F391,B$3:B391,B392),IFERROR(INDEX(Máquinas!$D$4:$D$53,MATCH(B392,Máquinas!$A$4:$A$53,0)),"")))</f>
        <v/>
      </c>
      <c r="K392" s="10" t="str">
        <f t="shared" si="20"/>
        <v/>
      </c>
      <c r="L392" s="12"/>
    </row>
    <row r="393" spans="1:12" x14ac:dyDescent="0.3">
      <c r="A393" s="14"/>
      <c r="B393" s="12"/>
      <c r="C393" s="12"/>
      <c r="D393" s="12"/>
      <c r="E393" s="13"/>
      <c r="F393" s="13"/>
      <c r="G393" s="10" t="str">
        <f t="shared" si="18"/>
        <v/>
      </c>
      <c r="H393" s="13"/>
      <c r="I393" s="10" t="str">
        <f t="shared" si="19"/>
        <v/>
      </c>
      <c r="J393" s="10" t="str">
        <f>IF(B393="","",IF(_xlfn.MAXIFS(F$3:F392,B$3:B392,B393)&gt;0,_xlfn.MAXIFS(F$3:F392,B$3:B392,B393),IFERROR(INDEX(Máquinas!$D$4:$D$53,MATCH(B393,Máquinas!$A$4:$A$53,0)),"")))</f>
        <v/>
      </c>
      <c r="K393" s="10" t="str">
        <f t="shared" si="20"/>
        <v/>
      </c>
      <c r="L393" s="12"/>
    </row>
    <row r="394" spans="1:12" x14ac:dyDescent="0.3">
      <c r="A394" s="14"/>
      <c r="B394" s="12"/>
      <c r="C394" s="12"/>
      <c r="D394" s="12"/>
      <c r="E394" s="13"/>
      <c r="F394" s="13"/>
      <c r="G394" s="10" t="str">
        <f t="shared" si="18"/>
        <v/>
      </c>
      <c r="H394" s="13"/>
      <c r="I394" s="10" t="str">
        <f t="shared" si="19"/>
        <v/>
      </c>
      <c r="J394" s="10" t="str">
        <f>IF(B394="","",IF(_xlfn.MAXIFS(F$3:F393,B$3:B393,B394)&gt;0,_xlfn.MAXIFS(F$3:F393,B$3:B393,B394),IFERROR(INDEX(Máquinas!$D$4:$D$53,MATCH(B394,Máquinas!$A$4:$A$53,0)),"")))</f>
        <v/>
      </c>
      <c r="K394" s="10" t="str">
        <f t="shared" si="20"/>
        <v/>
      </c>
      <c r="L394" s="12"/>
    </row>
    <row r="395" spans="1:12" x14ac:dyDescent="0.3">
      <c r="A395" s="14"/>
      <c r="B395" s="12"/>
      <c r="C395" s="12"/>
      <c r="D395" s="12"/>
      <c r="E395" s="13"/>
      <c r="F395" s="13"/>
      <c r="G395" s="10" t="str">
        <f t="shared" si="18"/>
        <v/>
      </c>
      <c r="H395" s="13"/>
      <c r="I395" s="10" t="str">
        <f t="shared" si="19"/>
        <v/>
      </c>
      <c r="J395" s="10" t="str">
        <f>IF(B395="","",IF(_xlfn.MAXIFS(F$3:F394,B$3:B394,B395)&gt;0,_xlfn.MAXIFS(F$3:F394,B$3:B394,B395),IFERROR(INDEX(Máquinas!$D$4:$D$53,MATCH(B395,Máquinas!$A$4:$A$53,0)),"")))</f>
        <v/>
      </c>
      <c r="K395" s="10" t="str">
        <f t="shared" si="20"/>
        <v/>
      </c>
      <c r="L395" s="12"/>
    </row>
    <row r="396" spans="1:12" x14ac:dyDescent="0.3">
      <c r="A396" s="14"/>
      <c r="B396" s="12"/>
      <c r="C396" s="12"/>
      <c r="D396" s="12"/>
      <c r="E396" s="13"/>
      <c r="F396" s="13"/>
      <c r="G396" s="10" t="str">
        <f t="shared" si="18"/>
        <v/>
      </c>
      <c r="H396" s="13"/>
      <c r="I396" s="10" t="str">
        <f t="shared" si="19"/>
        <v/>
      </c>
      <c r="J396" s="10" t="str">
        <f>IF(B396="","",IF(_xlfn.MAXIFS(F$3:F395,B$3:B395,B396)&gt;0,_xlfn.MAXIFS(F$3:F395,B$3:B395,B396),IFERROR(INDEX(Máquinas!$D$4:$D$53,MATCH(B396,Máquinas!$A$4:$A$53,0)),"")))</f>
        <v/>
      </c>
      <c r="K396" s="10" t="str">
        <f t="shared" si="20"/>
        <v/>
      </c>
      <c r="L396" s="12"/>
    </row>
    <row r="397" spans="1:12" x14ac:dyDescent="0.3">
      <c r="A397" s="14"/>
      <c r="B397" s="12"/>
      <c r="C397" s="12"/>
      <c r="D397" s="12"/>
      <c r="E397" s="13"/>
      <c r="F397" s="13"/>
      <c r="G397" s="10" t="str">
        <f t="shared" si="18"/>
        <v/>
      </c>
      <c r="H397" s="13"/>
      <c r="I397" s="10" t="str">
        <f t="shared" si="19"/>
        <v/>
      </c>
      <c r="J397" s="10" t="str">
        <f>IF(B397="","",IF(_xlfn.MAXIFS(F$3:F396,B$3:B396,B397)&gt;0,_xlfn.MAXIFS(F$3:F396,B$3:B396,B397),IFERROR(INDEX(Máquinas!$D$4:$D$53,MATCH(B397,Máquinas!$A$4:$A$53,0)),"")))</f>
        <v/>
      </c>
      <c r="K397" s="10" t="str">
        <f t="shared" si="20"/>
        <v/>
      </c>
      <c r="L397" s="12"/>
    </row>
    <row r="398" spans="1:12" x14ac:dyDescent="0.3">
      <c r="A398" s="14"/>
      <c r="B398" s="12"/>
      <c r="C398" s="12"/>
      <c r="D398" s="12"/>
      <c r="E398" s="13"/>
      <c r="F398" s="13"/>
      <c r="G398" s="10" t="str">
        <f t="shared" si="18"/>
        <v/>
      </c>
      <c r="H398" s="13"/>
      <c r="I398" s="10" t="str">
        <f t="shared" si="19"/>
        <v/>
      </c>
      <c r="J398" s="10" t="str">
        <f>IF(B398="","",IF(_xlfn.MAXIFS(F$3:F397,B$3:B397,B398)&gt;0,_xlfn.MAXIFS(F$3:F397,B$3:B397,B398),IFERROR(INDEX(Máquinas!$D$4:$D$53,MATCH(B398,Máquinas!$A$4:$A$53,0)),"")))</f>
        <v/>
      </c>
      <c r="K398" s="10" t="str">
        <f t="shared" si="20"/>
        <v/>
      </c>
      <c r="L398" s="12"/>
    </row>
    <row r="399" spans="1:12" x14ac:dyDescent="0.3">
      <c r="A399" s="14"/>
      <c r="B399" s="12"/>
      <c r="C399" s="12"/>
      <c r="D399" s="12"/>
      <c r="E399" s="13"/>
      <c r="F399" s="13"/>
      <c r="G399" s="10" t="str">
        <f t="shared" si="18"/>
        <v/>
      </c>
      <c r="H399" s="13"/>
      <c r="I399" s="10" t="str">
        <f t="shared" si="19"/>
        <v/>
      </c>
      <c r="J399" s="10" t="str">
        <f>IF(B399="","",IF(_xlfn.MAXIFS(F$3:F398,B$3:B398,B399)&gt;0,_xlfn.MAXIFS(F$3:F398,B$3:B398,B399),IFERROR(INDEX(Máquinas!$D$4:$D$53,MATCH(B399,Máquinas!$A$4:$A$53,0)),"")))</f>
        <v/>
      </c>
      <c r="K399" s="10" t="str">
        <f t="shared" si="20"/>
        <v/>
      </c>
      <c r="L399" s="12"/>
    </row>
    <row r="400" spans="1:12" x14ac:dyDescent="0.3">
      <c r="A400" s="14"/>
      <c r="B400" s="12"/>
      <c r="C400" s="12"/>
      <c r="D400" s="12"/>
      <c r="E400" s="13"/>
      <c r="F400" s="13"/>
      <c r="G400" s="10" t="str">
        <f t="shared" si="18"/>
        <v/>
      </c>
      <c r="H400" s="13"/>
      <c r="I400" s="10" t="str">
        <f t="shared" si="19"/>
        <v/>
      </c>
      <c r="J400" s="10" t="str">
        <f>IF(B400="","",IF(_xlfn.MAXIFS(F$3:F399,B$3:B399,B400)&gt;0,_xlfn.MAXIFS(F$3:F399,B$3:B399,B400),IFERROR(INDEX(Máquinas!$D$4:$D$53,MATCH(B400,Máquinas!$A$4:$A$53,0)),"")))</f>
        <v/>
      </c>
      <c r="K400" s="10" t="str">
        <f t="shared" si="20"/>
        <v/>
      </c>
      <c r="L400" s="12"/>
    </row>
    <row r="401" spans="1:12" x14ac:dyDescent="0.3">
      <c r="A401" s="14"/>
      <c r="B401" s="12"/>
      <c r="C401" s="12"/>
      <c r="D401" s="12"/>
      <c r="E401" s="13"/>
      <c r="F401" s="13"/>
      <c r="G401" s="10" t="str">
        <f t="shared" si="18"/>
        <v/>
      </c>
      <c r="H401" s="13"/>
      <c r="I401" s="10" t="str">
        <f t="shared" si="19"/>
        <v/>
      </c>
      <c r="J401" s="10" t="str">
        <f>IF(B401="","",IF(_xlfn.MAXIFS(F$3:F400,B$3:B400,B401)&gt;0,_xlfn.MAXIFS(F$3:F400,B$3:B400,B401),IFERROR(INDEX(Máquinas!$D$4:$D$53,MATCH(B401,Máquinas!$A$4:$A$53,0)),"")))</f>
        <v/>
      </c>
      <c r="K401" s="10" t="str">
        <f t="shared" si="20"/>
        <v/>
      </c>
      <c r="L401" s="12"/>
    </row>
    <row r="402" spans="1:12" x14ac:dyDescent="0.3">
      <c r="A402" s="14"/>
      <c r="B402" s="12"/>
      <c r="C402" s="12"/>
      <c r="D402" s="12"/>
      <c r="E402" s="13"/>
      <c r="F402" s="13"/>
      <c r="G402" s="10" t="str">
        <f t="shared" si="18"/>
        <v/>
      </c>
      <c r="H402" s="13"/>
      <c r="I402" s="10" t="str">
        <f t="shared" si="19"/>
        <v/>
      </c>
      <c r="J402" s="10" t="str">
        <f>IF(B402="","",IF(_xlfn.MAXIFS(F$3:F401,B$3:B401,B402)&gt;0,_xlfn.MAXIFS(F$3:F401,B$3:B401,B402),IFERROR(INDEX(Máquinas!$D$4:$D$53,MATCH(B402,Máquinas!$A$4:$A$53,0)),"")))</f>
        <v/>
      </c>
      <c r="K402" s="10" t="str">
        <f t="shared" si="20"/>
        <v/>
      </c>
      <c r="L402" s="12"/>
    </row>
    <row r="403" spans="1:12" x14ac:dyDescent="0.3">
      <c r="A403" s="14"/>
      <c r="B403" s="12"/>
      <c r="C403" s="12"/>
      <c r="D403" s="12"/>
      <c r="E403" s="13"/>
      <c r="F403" s="13"/>
      <c r="G403" s="10" t="str">
        <f t="shared" si="18"/>
        <v/>
      </c>
      <c r="H403" s="13"/>
      <c r="I403" s="10" t="str">
        <f t="shared" si="19"/>
        <v/>
      </c>
      <c r="J403" s="10" t="str">
        <f>IF(B403="","",IF(_xlfn.MAXIFS(F$3:F402,B$3:B402,B403)&gt;0,_xlfn.MAXIFS(F$3:F402,B$3:B402,B403),IFERROR(INDEX(Máquinas!$D$4:$D$53,MATCH(B403,Máquinas!$A$4:$A$53,0)),"")))</f>
        <v/>
      </c>
      <c r="K403" s="10" t="str">
        <f t="shared" si="20"/>
        <v/>
      </c>
      <c r="L403" s="12"/>
    </row>
    <row r="404" spans="1:12" x14ac:dyDescent="0.3">
      <c r="A404" s="14"/>
      <c r="B404" s="12"/>
      <c r="C404" s="12"/>
      <c r="D404" s="12"/>
      <c r="E404" s="13"/>
      <c r="F404" s="13"/>
      <c r="G404" s="10" t="str">
        <f t="shared" si="18"/>
        <v/>
      </c>
      <c r="H404" s="13"/>
      <c r="I404" s="10" t="str">
        <f t="shared" si="19"/>
        <v/>
      </c>
      <c r="J404" s="10" t="str">
        <f>IF(B404="","",IF(_xlfn.MAXIFS(F$3:F403,B$3:B403,B404)&gt;0,_xlfn.MAXIFS(F$3:F403,B$3:B403,B404),IFERROR(INDEX(Máquinas!$D$4:$D$53,MATCH(B404,Máquinas!$A$4:$A$53,0)),"")))</f>
        <v/>
      </c>
      <c r="K404" s="10" t="str">
        <f t="shared" si="20"/>
        <v/>
      </c>
      <c r="L404" s="12"/>
    </row>
    <row r="405" spans="1:12" x14ac:dyDescent="0.3">
      <c r="A405" s="14"/>
      <c r="B405" s="12"/>
      <c r="C405" s="12"/>
      <c r="D405" s="12"/>
      <c r="E405" s="13"/>
      <c r="F405" s="13"/>
      <c r="G405" s="10" t="str">
        <f t="shared" si="18"/>
        <v/>
      </c>
      <c r="H405" s="13"/>
      <c r="I405" s="10" t="str">
        <f t="shared" si="19"/>
        <v/>
      </c>
      <c r="J405" s="10" t="str">
        <f>IF(B405="","",IF(_xlfn.MAXIFS(F$3:F404,B$3:B404,B405)&gt;0,_xlfn.MAXIFS(F$3:F404,B$3:B404,B405),IFERROR(INDEX(Máquinas!$D$4:$D$53,MATCH(B405,Máquinas!$A$4:$A$53,0)),"")))</f>
        <v/>
      </c>
      <c r="K405" s="10" t="str">
        <f t="shared" si="20"/>
        <v/>
      </c>
      <c r="L405" s="12"/>
    </row>
    <row r="406" spans="1:12" x14ac:dyDescent="0.3">
      <c r="A406" s="14"/>
      <c r="B406" s="12"/>
      <c r="C406" s="12"/>
      <c r="D406" s="12"/>
      <c r="E406" s="13"/>
      <c r="F406" s="13"/>
      <c r="G406" s="10" t="str">
        <f t="shared" si="18"/>
        <v/>
      </c>
      <c r="H406" s="13"/>
      <c r="I406" s="10" t="str">
        <f t="shared" si="19"/>
        <v/>
      </c>
      <c r="J406" s="10" t="str">
        <f>IF(B406="","",IF(_xlfn.MAXIFS(F$3:F405,B$3:B405,B406)&gt;0,_xlfn.MAXIFS(F$3:F405,B$3:B405,B406),IFERROR(INDEX(Máquinas!$D$4:$D$53,MATCH(B406,Máquinas!$A$4:$A$53,0)),"")))</f>
        <v/>
      </c>
      <c r="K406" s="10" t="str">
        <f t="shared" si="20"/>
        <v/>
      </c>
      <c r="L406" s="12"/>
    </row>
    <row r="407" spans="1:12" x14ac:dyDescent="0.3">
      <c r="A407" s="14"/>
      <c r="B407" s="12"/>
      <c r="C407" s="12"/>
      <c r="D407" s="12"/>
      <c r="E407" s="13"/>
      <c r="F407" s="13"/>
      <c r="G407" s="10" t="str">
        <f t="shared" si="18"/>
        <v/>
      </c>
      <c r="H407" s="13"/>
      <c r="I407" s="10" t="str">
        <f t="shared" si="19"/>
        <v/>
      </c>
      <c r="J407" s="10" t="str">
        <f>IF(B407="","",IF(_xlfn.MAXIFS(F$3:F406,B$3:B406,B407)&gt;0,_xlfn.MAXIFS(F$3:F406,B$3:B406,B407),IFERROR(INDEX(Máquinas!$D$4:$D$53,MATCH(B407,Máquinas!$A$4:$A$53,0)),"")))</f>
        <v/>
      </c>
      <c r="K407" s="10" t="str">
        <f t="shared" si="20"/>
        <v/>
      </c>
      <c r="L407" s="12"/>
    </row>
    <row r="408" spans="1:12" x14ac:dyDescent="0.3">
      <c r="A408" s="14"/>
      <c r="B408" s="12"/>
      <c r="C408" s="12"/>
      <c r="D408" s="12"/>
      <c r="E408" s="13"/>
      <c r="F408" s="13"/>
      <c r="G408" s="10" t="str">
        <f t="shared" si="18"/>
        <v/>
      </c>
      <c r="H408" s="13"/>
      <c r="I408" s="10" t="str">
        <f t="shared" si="19"/>
        <v/>
      </c>
      <c r="J408" s="10" t="str">
        <f>IF(B408="","",IF(_xlfn.MAXIFS(F$3:F407,B$3:B407,B408)&gt;0,_xlfn.MAXIFS(F$3:F407,B$3:B407,B408),IFERROR(INDEX(Máquinas!$D$4:$D$53,MATCH(B408,Máquinas!$A$4:$A$53,0)),"")))</f>
        <v/>
      </c>
      <c r="K408" s="10" t="str">
        <f t="shared" si="20"/>
        <v/>
      </c>
      <c r="L408" s="12"/>
    </row>
    <row r="409" spans="1:12" x14ac:dyDescent="0.3">
      <c r="A409" s="14"/>
      <c r="B409" s="12"/>
      <c r="C409" s="12"/>
      <c r="D409" s="12"/>
      <c r="E409" s="13"/>
      <c r="F409" s="13"/>
      <c r="G409" s="10" t="str">
        <f t="shared" si="18"/>
        <v/>
      </c>
      <c r="H409" s="13"/>
      <c r="I409" s="10" t="str">
        <f t="shared" si="19"/>
        <v/>
      </c>
      <c r="J409" s="10" t="str">
        <f>IF(B409="","",IF(_xlfn.MAXIFS(F$3:F408,B$3:B408,B409)&gt;0,_xlfn.MAXIFS(F$3:F408,B$3:B408,B409),IFERROR(INDEX(Máquinas!$D$4:$D$53,MATCH(B409,Máquinas!$A$4:$A$53,0)),"")))</f>
        <v/>
      </c>
      <c r="K409" s="10" t="str">
        <f t="shared" si="20"/>
        <v/>
      </c>
      <c r="L409" s="12"/>
    </row>
    <row r="410" spans="1:12" x14ac:dyDescent="0.3">
      <c r="A410" s="14"/>
      <c r="B410" s="12"/>
      <c r="C410" s="12"/>
      <c r="D410" s="12"/>
      <c r="E410" s="13"/>
      <c r="F410" s="13"/>
      <c r="G410" s="10" t="str">
        <f t="shared" si="18"/>
        <v/>
      </c>
      <c r="H410" s="13"/>
      <c r="I410" s="10" t="str">
        <f t="shared" si="19"/>
        <v/>
      </c>
      <c r="J410" s="10" t="str">
        <f>IF(B410="","",IF(_xlfn.MAXIFS(F$3:F409,B$3:B409,B410)&gt;0,_xlfn.MAXIFS(F$3:F409,B$3:B409,B410),IFERROR(INDEX(Máquinas!$D$4:$D$53,MATCH(B410,Máquinas!$A$4:$A$53,0)),"")))</f>
        <v/>
      </c>
      <c r="K410" s="10" t="str">
        <f t="shared" si="20"/>
        <v/>
      </c>
      <c r="L410" s="12"/>
    </row>
    <row r="411" spans="1:12" x14ac:dyDescent="0.3">
      <c r="A411" s="14"/>
      <c r="B411" s="12"/>
      <c r="C411" s="12"/>
      <c r="D411" s="12"/>
      <c r="E411" s="13"/>
      <c r="F411" s="13"/>
      <c r="G411" s="10" t="str">
        <f t="shared" si="18"/>
        <v/>
      </c>
      <c r="H411" s="13"/>
      <c r="I411" s="10" t="str">
        <f t="shared" si="19"/>
        <v/>
      </c>
      <c r="J411" s="10" t="str">
        <f>IF(B411="","",IF(_xlfn.MAXIFS(F$3:F410,B$3:B410,B411)&gt;0,_xlfn.MAXIFS(F$3:F410,B$3:B410,B411),IFERROR(INDEX(Máquinas!$D$4:$D$53,MATCH(B411,Máquinas!$A$4:$A$53,0)),"")))</f>
        <v/>
      </c>
      <c r="K411" s="10" t="str">
        <f t="shared" si="20"/>
        <v/>
      </c>
      <c r="L411" s="12"/>
    </row>
    <row r="412" spans="1:12" x14ac:dyDescent="0.3">
      <c r="A412" s="14"/>
      <c r="B412" s="12"/>
      <c r="C412" s="12"/>
      <c r="D412" s="12"/>
      <c r="E412" s="13"/>
      <c r="F412" s="13"/>
      <c r="G412" s="10" t="str">
        <f t="shared" si="18"/>
        <v/>
      </c>
      <c r="H412" s="13"/>
      <c r="I412" s="10" t="str">
        <f t="shared" si="19"/>
        <v/>
      </c>
      <c r="J412" s="10" t="str">
        <f>IF(B412="","",IF(_xlfn.MAXIFS(F$3:F411,B$3:B411,B412)&gt;0,_xlfn.MAXIFS(F$3:F411,B$3:B411,B412),IFERROR(INDEX(Máquinas!$D$4:$D$53,MATCH(B412,Máquinas!$A$4:$A$53,0)),"")))</f>
        <v/>
      </c>
      <c r="K412" s="10" t="str">
        <f t="shared" si="20"/>
        <v/>
      </c>
      <c r="L412" s="12"/>
    </row>
    <row r="413" spans="1:12" x14ac:dyDescent="0.3">
      <c r="A413" s="14"/>
      <c r="B413" s="12"/>
      <c r="C413" s="12"/>
      <c r="D413" s="12"/>
      <c r="E413" s="13"/>
      <c r="F413" s="13"/>
      <c r="G413" s="10" t="str">
        <f t="shared" si="18"/>
        <v/>
      </c>
      <c r="H413" s="13"/>
      <c r="I413" s="10" t="str">
        <f t="shared" si="19"/>
        <v/>
      </c>
      <c r="J413" s="10" t="str">
        <f>IF(B413="","",IF(_xlfn.MAXIFS(F$3:F412,B$3:B412,B413)&gt;0,_xlfn.MAXIFS(F$3:F412,B$3:B412,B413),IFERROR(INDEX(Máquinas!$D$4:$D$53,MATCH(B413,Máquinas!$A$4:$A$53,0)),"")))</f>
        <v/>
      </c>
      <c r="K413" s="10" t="str">
        <f t="shared" si="20"/>
        <v/>
      </c>
      <c r="L413" s="12"/>
    </row>
    <row r="414" spans="1:12" x14ac:dyDescent="0.3">
      <c r="A414" s="14"/>
      <c r="B414" s="12"/>
      <c r="C414" s="12"/>
      <c r="D414" s="12"/>
      <c r="E414" s="13"/>
      <c r="F414" s="13"/>
      <c r="G414" s="10" t="str">
        <f t="shared" si="18"/>
        <v/>
      </c>
      <c r="H414" s="13"/>
      <c r="I414" s="10" t="str">
        <f t="shared" si="19"/>
        <v/>
      </c>
      <c r="J414" s="10" t="str">
        <f>IF(B414="","",IF(_xlfn.MAXIFS(F$3:F413,B$3:B413,B414)&gt;0,_xlfn.MAXIFS(F$3:F413,B$3:B413,B414),IFERROR(INDEX(Máquinas!$D$4:$D$53,MATCH(B414,Máquinas!$A$4:$A$53,0)),"")))</f>
        <v/>
      </c>
      <c r="K414" s="10" t="str">
        <f t="shared" si="20"/>
        <v/>
      </c>
      <c r="L414" s="12"/>
    </row>
    <row r="415" spans="1:12" x14ac:dyDescent="0.3">
      <c r="A415" s="14"/>
      <c r="B415" s="12"/>
      <c r="C415" s="12"/>
      <c r="D415" s="12"/>
      <c r="E415" s="13"/>
      <c r="F415" s="13"/>
      <c r="G415" s="10" t="str">
        <f t="shared" si="18"/>
        <v/>
      </c>
      <c r="H415" s="13"/>
      <c r="I415" s="10" t="str">
        <f t="shared" si="19"/>
        <v/>
      </c>
      <c r="J415" s="10" t="str">
        <f>IF(B415="","",IF(_xlfn.MAXIFS(F$3:F414,B$3:B414,B415)&gt;0,_xlfn.MAXIFS(F$3:F414,B$3:B414,B415),IFERROR(INDEX(Máquinas!$D$4:$D$53,MATCH(B415,Máquinas!$A$4:$A$53,0)),"")))</f>
        <v/>
      </c>
      <c r="K415" s="10" t="str">
        <f t="shared" si="20"/>
        <v/>
      </c>
      <c r="L415" s="12"/>
    </row>
    <row r="416" spans="1:12" x14ac:dyDescent="0.3">
      <c r="A416" s="14"/>
      <c r="B416" s="12"/>
      <c r="C416" s="12"/>
      <c r="D416" s="12"/>
      <c r="E416" s="13"/>
      <c r="F416" s="13"/>
      <c r="G416" s="10" t="str">
        <f t="shared" si="18"/>
        <v/>
      </c>
      <c r="H416" s="13"/>
      <c r="I416" s="10" t="str">
        <f t="shared" si="19"/>
        <v/>
      </c>
      <c r="J416" s="10" t="str">
        <f>IF(B416="","",IF(_xlfn.MAXIFS(F$3:F415,B$3:B415,B416)&gt;0,_xlfn.MAXIFS(F$3:F415,B$3:B415,B416),IFERROR(INDEX(Máquinas!$D$4:$D$53,MATCH(B416,Máquinas!$A$4:$A$53,0)),"")))</f>
        <v/>
      </c>
      <c r="K416" s="10" t="str">
        <f t="shared" si="20"/>
        <v/>
      </c>
      <c r="L416" s="12"/>
    </row>
    <row r="417" spans="1:12" x14ac:dyDescent="0.3">
      <c r="A417" s="14"/>
      <c r="B417" s="12"/>
      <c r="C417" s="12"/>
      <c r="D417" s="12"/>
      <c r="E417" s="13"/>
      <c r="F417" s="13"/>
      <c r="G417" s="10" t="str">
        <f t="shared" si="18"/>
        <v/>
      </c>
      <c r="H417" s="13"/>
      <c r="I417" s="10" t="str">
        <f t="shared" si="19"/>
        <v/>
      </c>
      <c r="J417" s="10" t="str">
        <f>IF(B417="","",IF(_xlfn.MAXIFS(F$3:F416,B$3:B416,B417)&gt;0,_xlfn.MAXIFS(F$3:F416,B$3:B416,B417),IFERROR(INDEX(Máquinas!$D$4:$D$53,MATCH(B417,Máquinas!$A$4:$A$53,0)),"")))</f>
        <v/>
      </c>
      <c r="K417" s="10" t="str">
        <f t="shared" si="20"/>
        <v/>
      </c>
      <c r="L417" s="12"/>
    </row>
    <row r="418" spans="1:12" x14ac:dyDescent="0.3">
      <c r="A418" s="14"/>
      <c r="B418" s="12"/>
      <c r="C418" s="12"/>
      <c r="D418" s="12"/>
      <c r="E418" s="13"/>
      <c r="F418" s="13"/>
      <c r="G418" s="10" t="str">
        <f t="shared" si="18"/>
        <v/>
      </c>
      <c r="H418" s="13"/>
      <c r="I418" s="10" t="str">
        <f t="shared" si="19"/>
        <v/>
      </c>
      <c r="J418" s="10" t="str">
        <f>IF(B418="","",IF(_xlfn.MAXIFS(F$3:F417,B$3:B417,B418)&gt;0,_xlfn.MAXIFS(F$3:F417,B$3:B417,B418),IFERROR(INDEX(Máquinas!$D$4:$D$53,MATCH(B418,Máquinas!$A$4:$A$53,0)),"")))</f>
        <v/>
      </c>
      <c r="K418" s="10" t="str">
        <f t="shared" si="20"/>
        <v/>
      </c>
      <c r="L418" s="12"/>
    </row>
    <row r="419" spans="1:12" x14ac:dyDescent="0.3">
      <c r="A419" s="14"/>
      <c r="B419" s="12"/>
      <c r="C419" s="12"/>
      <c r="D419" s="12"/>
      <c r="E419" s="13"/>
      <c r="F419" s="13"/>
      <c r="G419" s="10" t="str">
        <f t="shared" si="18"/>
        <v/>
      </c>
      <c r="H419" s="13"/>
      <c r="I419" s="10" t="str">
        <f t="shared" si="19"/>
        <v/>
      </c>
      <c r="J419" s="10" t="str">
        <f>IF(B419="","",IF(_xlfn.MAXIFS(F$3:F418,B$3:B418,B419)&gt;0,_xlfn.MAXIFS(F$3:F418,B$3:B418,B419),IFERROR(INDEX(Máquinas!$D$4:$D$53,MATCH(B419,Máquinas!$A$4:$A$53,0)),"")))</f>
        <v/>
      </c>
      <c r="K419" s="10" t="str">
        <f t="shared" si="20"/>
        <v/>
      </c>
      <c r="L419" s="12"/>
    </row>
    <row r="420" spans="1:12" x14ac:dyDescent="0.3">
      <c r="A420" s="14"/>
      <c r="B420" s="12"/>
      <c r="C420" s="12"/>
      <c r="D420" s="12"/>
      <c r="E420" s="13"/>
      <c r="F420" s="13"/>
      <c r="G420" s="10" t="str">
        <f t="shared" si="18"/>
        <v/>
      </c>
      <c r="H420" s="13"/>
      <c r="I420" s="10" t="str">
        <f t="shared" si="19"/>
        <v/>
      </c>
      <c r="J420" s="10" t="str">
        <f>IF(B420="","",IF(_xlfn.MAXIFS(F$3:F419,B$3:B419,B420)&gt;0,_xlfn.MAXIFS(F$3:F419,B$3:B419,B420),IFERROR(INDEX(Máquinas!$D$4:$D$53,MATCH(B420,Máquinas!$A$4:$A$53,0)),"")))</f>
        <v/>
      </c>
      <c r="K420" s="10" t="str">
        <f t="shared" si="20"/>
        <v/>
      </c>
      <c r="L420" s="12"/>
    </row>
    <row r="421" spans="1:12" x14ac:dyDescent="0.3">
      <c r="A421" s="14"/>
      <c r="B421" s="12"/>
      <c r="C421" s="12"/>
      <c r="D421" s="12"/>
      <c r="E421" s="13"/>
      <c r="F421" s="13"/>
      <c r="G421" s="10" t="str">
        <f t="shared" si="18"/>
        <v/>
      </c>
      <c r="H421" s="13"/>
      <c r="I421" s="10" t="str">
        <f t="shared" si="19"/>
        <v/>
      </c>
      <c r="J421" s="10" t="str">
        <f>IF(B421="","",IF(_xlfn.MAXIFS(F$3:F420,B$3:B420,B421)&gt;0,_xlfn.MAXIFS(F$3:F420,B$3:B420,B421),IFERROR(INDEX(Máquinas!$D$4:$D$53,MATCH(B421,Máquinas!$A$4:$A$53,0)),"")))</f>
        <v/>
      </c>
      <c r="K421" s="10" t="str">
        <f t="shared" si="20"/>
        <v/>
      </c>
      <c r="L421" s="12"/>
    </row>
    <row r="422" spans="1:12" x14ac:dyDescent="0.3">
      <c r="A422" s="14"/>
      <c r="B422" s="12"/>
      <c r="C422" s="12"/>
      <c r="D422" s="12"/>
      <c r="E422" s="13"/>
      <c r="F422" s="13"/>
      <c r="G422" s="10" t="str">
        <f t="shared" si="18"/>
        <v/>
      </c>
      <c r="H422" s="13"/>
      <c r="I422" s="10" t="str">
        <f t="shared" si="19"/>
        <v/>
      </c>
      <c r="J422" s="10" t="str">
        <f>IF(B422="","",IF(_xlfn.MAXIFS(F$3:F421,B$3:B421,B422)&gt;0,_xlfn.MAXIFS(F$3:F421,B$3:B421,B422),IFERROR(INDEX(Máquinas!$D$4:$D$53,MATCH(B422,Máquinas!$A$4:$A$53,0)),"")))</f>
        <v/>
      </c>
      <c r="K422" s="10" t="str">
        <f t="shared" si="20"/>
        <v/>
      </c>
      <c r="L422" s="12"/>
    </row>
    <row r="423" spans="1:12" x14ac:dyDescent="0.3">
      <c r="A423" s="14"/>
      <c r="B423" s="12"/>
      <c r="C423" s="12"/>
      <c r="D423" s="12"/>
      <c r="E423" s="13"/>
      <c r="F423" s="13"/>
      <c r="G423" s="10" t="str">
        <f t="shared" si="18"/>
        <v/>
      </c>
      <c r="H423" s="13"/>
      <c r="I423" s="10" t="str">
        <f t="shared" si="19"/>
        <v/>
      </c>
      <c r="J423" s="10" t="str">
        <f>IF(B423="","",IF(_xlfn.MAXIFS(F$3:F422,B$3:B422,B423)&gt;0,_xlfn.MAXIFS(F$3:F422,B$3:B422,B423),IFERROR(INDEX(Máquinas!$D$4:$D$53,MATCH(B423,Máquinas!$A$4:$A$53,0)),"")))</f>
        <v/>
      </c>
      <c r="K423" s="10" t="str">
        <f t="shared" si="20"/>
        <v/>
      </c>
      <c r="L423" s="12"/>
    </row>
    <row r="424" spans="1:12" x14ac:dyDescent="0.3">
      <c r="A424" s="14"/>
      <c r="B424" s="12"/>
      <c r="C424" s="12"/>
      <c r="D424" s="12"/>
      <c r="E424" s="13"/>
      <c r="F424" s="13"/>
      <c r="G424" s="10" t="str">
        <f t="shared" si="18"/>
        <v/>
      </c>
      <c r="H424" s="13"/>
      <c r="I424" s="10" t="str">
        <f t="shared" si="19"/>
        <v/>
      </c>
      <c r="J424" s="10" t="str">
        <f>IF(B424="","",IF(_xlfn.MAXIFS(F$3:F423,B$3:B423,B424)&gt;0,_xlfn.MAXIFS(F$3:F423,B$3:B423,B424),IFERROR(INDEX(Máquinas!$D$4:$D$53,MATCH(B424,Máquinas!$A$4:$A$53,0)),"")))</f>
        <v/>
      </c>
      <c r="K424" s="10" t="str">
        <f t="shared" si="20"/>
        <v/>
      </c>
      <c r="L424" s="12"/>
    </row>
    <row r="425" spans="1:12" x14ac:dyDescent="0.3">
      <c r="A425" s="14"/>
      <c r="B425" s="12"/>
      <c r="C425" s="12"/>
      <c r="D425" s="12"/>
      <c r="E425" s="13"/>
      <c r="F425" s="13"/>
      <c r="G425" s="10" t="str">
        <f t="shared" si="18"/>
        <v/>
      </c>
      <c r="H425" s="13"/>
      <c r="I425" s="10" t="str">
        <f t="shared" si="19"/>
        <v/>
      </c>
      <c r="J425" s="10" t="str">
        <f>IF(B425="","",IF(_xlfn.MAXIFS(F$3:F424,B$3:B424,B425)&gt;0,_xlfn.MAXIFS(F$3:F424,B$3:B424,B425),IFERROR(INDEX(Máquinas!$D$4:$D$53,MATCH(B425,Máquinas!$A$4:$A$53,0)),"")))</f>
        <v/>
      </c>
      <c r="K425" s="10" t="str">
        <f t="shared" si="20"/>
        <v/>
      </c>
      <c r="L425" s="12"/>
    </row>
    <row r="426" spans="1:12" x14ac:dyDescent="0.3">
      <c r="A426" s="14"/>
      <c r="B426" s="12"/>
      <c r="C426" s="12"/>
      <c r="D426" s="12"/>
      <c r="E426" s="13"/>
      <c r="F426" s="13"/>
      <c r="G426" s="10" t="str">
        <f t="shared" si="18"/>
        <v/>
      </c>
      <c r="H426" s="13"/>
      <c r="I426" s="10" t="str">
        <f t="shared" si="19"/>
        <v/>
      </c>
      <c r="J426" s="10" t="str">
        <f>IF(B426="","",IF(_xlfn.MAXIFS(F$3:F425,B$3:B425,B426)&gt;0,_xlfn.MAXIFS(F$3:F425,B$3:B425,B426),IFERROR(INDEX(Máquinas!$D$4:$D$53,MATCH(B426,Máquinas!$A$4:$A$53,0)),"")))</f>
        <v/>
      </c>
      <c r="K426" s="10" t="str">
        <f t="shared" si="20"/>
        <v/>
      </c>
      <c r="L426" s="12"/>
    </row>
    <row r="427" spans="1:12" x14ac:dyDescent="0.3">
      <c r="A427" s="14"/>
      <c r="B427" s="12"/>
      <c r="C427" s="12"/>
      <c r="D427" s="12"/>
      <c r="E427" s="13"/>
      <c r="F427" s="13"/>
      <c r="G427" s="10" t="str">
        <f t="shared" si="18"/>
        <v/>
      </c>
      <c r="H427" s="13"/>
      <c r="I427" s="10" t="str">
        <f t="shared" si="19"/>
        <v/>
      </c>
      <c r="J427" s="10" t="str">
        <f>IF(B427="","",IF(_xlfn.MAXIFS(F$3:F426,B$3:B426,B427)&gt;0,_xlfn.MAXIFS(F$3:F426,B$3:B426,B427),IFERROR(INDEX(Máquinas!$D$4:$D$53,MATCH(B427,Máquinas!$A$4:$A$53,0)),"")))</f>
        <v/>
      </c>
      <c r="K427" s="10" t="str">
        <f t="shared" si="20"/>
        <v/>
      </c>
      <c r="L427" s="12"/>
    </row>
    <row r="428" spans="1:12" x14ac:dyDescent="0.3">
      <c r="A428" s="14"/>
      <c r="B428" s="12"/>
      <c r="C428" s="12"/>
      <c r="D428" s="12"/>
      <c r="E428" s="13"/>
      <c r="F428" s="13"/>
      <c r="G428" s="10" t="str">
        <f t="shared" si="18"/>
        <v/>
      </c>
      <c r="H428" s="13"/>
      <c r="I428" s="10" t="str">
        <f t="shared" si="19"/>
        <v/>
      </c>
      <c r="J428" s="10" t="str">
        <f>IF(B428="","",IF(_xlfn.MAXIFS(F$3:F427,B$3:B427,B428)&gt;0,_xlfn.MAXIFS(F$3:F427,B$3:B427,B428),IFERROR(INDEX(Máquinas!$D$4:$D$53,MATCH(B428,Máquinas!$A$4:$A$53,0)),"")))</f>
        <v/>
      </c>
      <c r="K428" s="10" t="str">
        <f t="shared" si="20"/>
        <v/>
      </c>
      <c r="L428" s="12"/>
    </row>
    <row r="429" spans="1:12" x14ac:dyDescent="0.3">
      <c r="A429" s="14"/>
      <c r="B429" s="12"/>
      <c r="C429" s="12"/>
      <c r="D429" s="12"/>
      <c r="E429" s="13"/>
      <c r="F429" s="13"/>
      <c r="G429" s="10" t="str">
        <f t="shared" si="18"/>
        <v/>
      </c>
      <c r="H429" s="13"/>
      <c r="I429" s="10" t="str">
        <f t="shared" si="19"/>
        <v/>
      </c>
      <c r="J429" s="10" t="str">
        <f>IF(B429="","",IF(_xlfn.MAXIFS(F$3:F428,B$3:B428,B429)&gt;0,_xlfn.MAXIFS(F$3:F428,B$3:B428,B429),IFERROR(INDEX(Máquinas!$D$4:$D$53,MATCH(B429,Máquinas!$A$4:$A$53,0)),"")))</f>
        <v/>
      </c>
      <c r="K429" s="10" t="str">
        <f t="shared" si="20"/>
        <v/>
      </c>
      <c r="L429" s="12"/>
    </row>
    <row r="430" spans="1:12" x14ac:dyDescent="0.3">
      <c r="A430" s="14"/>
      <c r="B430" s="12"/>
      <c r="C430" s="12"/>
      <c r="D430" s="12"/>
      <c r="E430" s="13"/>
      <c r="F430" s="13"/>
      <c r="G430" s="10" t="str">
        <f t="shared" si="18"/>
        <v/>
      </c>
      <c r="H430" s="13"/>
      <c r="I430" s="10" t="str">
        <f t="shared" si="19"/>
        <v/>
      </c>
      <c r="J430" s="10" t="str">
        <f>IF(B430="","",IF(_xlfn.MAXIFS(F$3:F429,B$3:B429,B430)&gt;0,_xlfn.MAXIFS(F$3:F429,B$3:B429,B430),IFERROR(INDEX(Máquinas!$D$4:$D$53,MATCH(B430,Máquinas!$A$4:$A$53,0)),"")))</f>
        <v/>
      </c>
      <c r="K430" s="10" t="str">
        <f t="shared" si="20"/>
        <v/>
      </c>
      <c r="L430" s="12"/>
    </row>
    <row r="431" spans="1:12" x14ac:dyDescent="0.3">
      <c r="A431" s="14"/>
      <c r="B431" s="12"/>
      <c r="C431" s="12"/>
      <c r="D431" s="12"/>
      <c r="E431" s="13"/>
      <c r="F431" s="13"/>
      <c r="G431" s="10" t="str">
        <f t="shared" si="18"/>
        <v/>
      </c>
      <c r="H431" s="13"/>
      <c r="I431" s="10" t="str">
        <f t="shared" si="19"/>
        <v/>
      </c>
      <c r="J431" s="10" t="str">
        <f>IF(B431="","",IF(_xlfn.MAXIFS(F$3:F430,B$3:B430,B431)&gt;0,_xlfn.MAXIFS(F$3:F430,B$3:B430,B431),IFERROR(INDEX(Máquinas!$D$4:$D$53,MATCH(B431,Máquinas!$A$4:$A$53,0)),"")))</f>
        <v/>
      </c>
      <c r="K431" s="10" t="str">
        <f t="shared" si="20"/>
        <v/>
      </c>
      <c r="L431" s="12"/>
    </row>
    <row r="432" spans="1:12" x14ac:dyDescent="0.3">
      <c r="A432" s="14"/>
      <c r="B432" s="12"/>
      <c r="C432" s="12"/>
      <c r="D432" s="12"/>
      <c r="E432" s="13"/>
      <c r="F432" s="13"/>
      <c r="G432" s="10" t="str">
        <f t="shared" si="18"/>
        <v/>
      </c>
      <c r="H432" s="13"/>
      <c r="I432" s="10" t="str">
        <f t="shared" si="19"/>
        <v/>
      </c>
      <c r="J432" s="10" t="str">
        <f>IF(B432="","",IF(_xlfn.MAXIFS(F$3:F431,B$3:B431,B432)&gt;0,_xlfn.MAXIFS(F$3:F431,B$3:B431,B432),IFERROR(INDEX(Máquinas!$D$4:$D$53,MATCH(B432,Máquinas!$A$4:$A$53,0)),"")))</f>
        <v/>
      </c>
      <c r="K432" s="10" t="str">
        <f t="shared" si="20"/>
        <v/>
      </c>
      <c r="L432" s="12"/>
    </row>
    <row r="433" spans="1:12" x14ac:dyDescent="0.3">
      <c r="A433" s="14"/>
      <c r="B433" s="12"/>
      <c r="C433" s="12"/>
      <c r="D433" s="12"/>
      <c r="E433" s="13"/>
      <c r="F433" s="13"/>
      <c r="G433" s="10" t="str">
        <f t="shared" si="18"/>
        <v/>
      </c>
      <c r="H433" s="13"/>
      <c r="I433" s="10" t="str">
        <f t="shared" si="19"/>
        <v/>
      </c>
      <c r="J433" s="10" t="str">
        <f>IF(B433="","",IF(_xlfn.MAXIFS(F$3:F432,B$3:B432,B433)&gt;0,_xlfn.MAXIFS(F$3:F432,B$3:B432,B433),IFERROR(INDEX(Máquinas!$D$4:$D$53,MATCH(B433,Máquinas!$A$4:$A$53,0)),"")))</f>
        <v/>
      </c>
      <c r="K433" s="10" t="str">
        <f t="shared" si="20"/>
        <v/>
      </c>
      <c r="L433" s="12"/>
    </row>
    <row r="434" spans="1:12" x14ac:dyDescent="0.3">
      <c r="A434" s="14"/>
      <c r="B434" s="12"/>
      <c r="C434" s="12"/>
      <c r="D434" s="12"/>
      <c r="E434" s="13"/>
      <c r="F434" s="13"/>
      <c r="G434" s="10" t="str">
        <f t="shared" si="18"/>
        <v/>
      </c>
      <c r="H434" s="13"/>
      <c r="I434" s="10" t="str">
        <f t="shared" si="19"/>
        <v/>
      </c>
      <c r="J434" s="10" t="str">
        <f>IF(B434="","",IF(_xlfn.MAXIFS(F$3:F433,B$3:B433,B434)&gt;0,_xlfn.MAXIFS(F$3:F433,B$3:B433,B434),IFERROR(INDEX(Máquinas!$D$4:$D$53,MATCH(B434,Máquinas!$A$4:$A$53,0)),"")))</f>
        <v/>
      </c>
      <c r="K434" s="10" t="str">
        <f t="shared" si="20"/>
        <v/>
      </c>
      <c r="L434" s="12"/>
    </row>
    <row r="435" spans="1:12" x14ac:dyDescent="0.3">
      <c r="A435" s="14"/>
      <c r="B435" s="12"/>
      <c r="C435" s="12"/>
      <c r="D435" s="12"/>
      <c r="E435" s="13"/>
      <c r="F435" s="13"/>
      <c r="G435" s="10" t="str">
        <f t="shared" si="18"/>
        <v/>
      </c>
      <c r="H435" s="13"/>
      <c r="I435" s="10" t="str">
        <f t="shared" si="19"/>
        <v/>
      </c>
      <c r="J435" s="10" t="str">
        <f>IF(B435="","",IF(_xlfn.MAXIFS(F$3:F434,B$3:B434,B435)&gt;0,_xlfn.MAXIFS(F$3:F434,B$3:B434,B435),IFERROR(INDEX(Máquinas!$D$4:$D$53,MATCH(B435,Máquinas!$A$4:$A$53,0)),"")))</f>
        <v/>
      </c>
      <c r="K435" s="10" t="str">
        <f t="shared" si="20"/>
        <v/>
      </c>
      <c r="L435" s="12"/>
    </row>
    <row r="436" spans="1:12" x14ac:dyDescent="0.3">
      <c r="A436" s="14"/>
      <c r="B436" s="12"/>
      <c r="C436" s="12"/>
      <c r="D436" s="12"/>
      <c r="E436" s="13"/>
      <c r="F436" s="13"/>
      <c r="G436" s="10" t="str">
        <f t="shared" si="18"/>
        <v/>
      </c>
      <c r="H436" s="13"/>
      <c r="I436" s="10" t="str">
        <f t="shared" si="19"/>
        <v/>
      </c>
      <c r="J436" s="10" t="str">
        <f>IF(B436="","",IF(_xlfn.MAXIFS(F$3:F435,B$3:B435,B436)&gt;0,_xlfn.MAXIFS(F$3:F435,B$3:B435,B436),IFERROR(INDEX(Máquinas!$D$4:$D$53,MATCH(B436,Máquinas!$A$4:$A$53,0)),"")))</f>
        <v/>
      </c>
      <c r="K436" s="10" t="str">
        <f t="shared" si="20"/>
        <v/>
      </c>
      <c r="L436" s="12"/>
    </row>
    <row r="437" spans="1:12" x14ac:dyDescent="0.3">
      <c r="A437" s="14"/>
      <c r="B437" s="12"/>
      <c r="C437" s="12"/>
      <c r="D437" s="12"/>
      <c r="E437" s="13"/>
      <c r="F437" s="13"/>
      <c r="G437" s="10" t="str">
        <f t="shared" si="18"/>
        <v/>
      </c>
      <c r="H437" s="13"/>
      <c r="I437" s="10" t="str">
        <f t="shared" si="19"/>
        <v/>
      </c>
      <c r="J437" s="10" t="str">
        <f>IF(B437="","",IF(_xlfn.MAXIFS(F$3:F436,B$3:B436,B437)&gt;0,_xlfn.MAXIFS(F$3:F436,B$3:B436,B437),IFERROR(INDEX(Máquinas!$D$4:$D$53,MATCH(B437,Máquinas!$A$4:$A$53,0)),"")))</f>
        <v/>
      </c>
      <c r="K437" s="10" t="str">
        <f t="shared" si="20"/>
        <v/>
      </c>
      <c r="L437" s="12"/>
    </row>
    <row r="438" spans="1:12" x14ac:dyDescent="0.3">
      <c r="A438" s="14"/>
      <c r="B438" s="12"/>
      <c r="C438" s="12"/>
      <c r="D438" s="12"/>
      <c r="E438" s="13"/>
      <c r="F438" s="13"/>
      <c r="G438" s="10" t="str">
        <f t="shared" si="18"/>
        <v/>
      </c>
      <c r="H438" s="13"/>
      <c r="I438" s="10" t="str">
        <f t="shared" si="19"/>
        <v/>
      </c>
      <c r="J438" s="10" t="str">
        <f>IF(B438="","",IF(_xlfn.MAXIFS(F$3:F437,B$3:B437,B438)&gt;0,_xlfn.MAXIFS(F$3:F437,B$3:B437,B438),IFERROR(INDEX(Máquinas!$D$4:$D$53,MATCH(B438,Máquinas!$A$4:$A$53,0)),"")))</f>
        <v/>
      </c>
      <c r="K438" s="10" t="str">
        <f t="shared" si="20"/>
        <v/>
      </c>
      <c r="L438" s="12"/>
    </row>
    <row r="439" spans="1:12" x14ac:dyDescent="0.3">
      <c r="A439" s="14"/>
      <c r="B439" s="12"/>
      <c r="C439" s="12"/>
      <c r="D439" s="12"/>
      <c r="E439" s="13"/>
      <c r="F439" s="13"/>
      <c r="G439" s="10" t="str">
        <f t="shared" si="18"/>
        <v/>
      </c>
      <c r="H439" s="13"/>
      <c r="I439" s="10" t="str">
        <f t="shared" si="19"/>
        <v/>
      </c>
      <c r="J439" s="10" t="str">
        <f>IF(B439="","",IF(_xlfn.MAXIFS(F$3:F438,B$3:B438,B439)&gt;0,_xlfn.MAXIFS(F$3:F438,B$3:B438,B439),IFERROR(INDEX(Máquinas!$D$4:$D$53,MATCH(B439,Máquinas!$A$4:$A$53,0)),"")))</f>
        <v/>
      </c>
      <c r="K439" s="10" t="str">
        <f t="shared" si="20"/>
        <v/>
      </c>
      <c r="L439" s="12"/>
    </row>
    <row r="440" spans="1:12" x14ac:dyDescent="0.3">
      <c r="A440" s="14"/>
      <c r="B440" s="12"/>
      <c r="C440" s="12"/>
      <c r="D440" s="12"/>
      <c r="E440" s="13"/>
      <c r="F440" s="13"/>
      <c r="G440" s="10" t="str">
        <f t="shared" si="18"/>
        <v/>
      </c>
      <c r="H440" s="13"/>
      <c r="I440" s="10" t="str">
        <f t="shared" si="19"/>
        <v/>
      </c>
      <c r="J440" s="10" t="str">
        <f>IF(B440="","",IF(_xlfn.MAXIFS(F$3:F439,B$3:B439,B440)&gt;0,_xlfn.MAXIFS(F$3:F439,B$3:B439,B440),IFERROR(INDEX(Máquinas!$D$4:$D$53,MATCH(B440,Máquinas!$A$4:$A$53,0)),"")))</f>
        <v/>
      </c>
      <c r="K440" s="10" t="str">
        <f t="shared" si="20"/>
        <v/>
      </c>
      <c r="L440" s="12"/>
    </row>
    <row r="441" spans="1:12" x14ac:dyDescent="0.3">
      <c r="A441" s="14"/>
      <c r="B441" s="12"/>
      <c r="C441" s="12"/>
      <c r="D441" s="12"/>
      <c r="E441" s="13"/>
      <c r="F441" s="13"/>
      <c r="G441" s="10" t="str">
        <f t="shared" si="18"/>
        <v/>
      </c>
      <c r="H441" s="13"/>
      <c r="I441" s="10" t="str">
        <f t="shared" si="19"/>
        <v/>
      </c>
      <c r="J441" s="10" t="str">
        <f>IF(B441="","",IF(_xlfn.MAXIFS(F$3:F440,B$3:B440,B441)&gt;0,_xlfn.MAXIFS(F$3:F440,B$3:B440,B441),IFERROR(INDEX(Máquinas!$D$4:$D$53,MATCH(B441,Máquinas!$A$4:$A$53,0)),"")))</f>
        <v/>
      </c>
      <c r="K441" s="10" t="str">
        <f t="shared" si="20"/>
        <v/>
      </c>
      <c r="L441" s="12"/>
    </row>
    <row r="442" spans="1:12" x14ac:dyDescent="0.3">
      <c r="A442" s="14"/>
      <c r="B442" s="12"/>
      <c r="C442" s="12"/>
      <c r="D442" s="12"/>
      <c r="E442" s="13"/>
      <c r="F442" s="13"/>
      <c r="G442" s="10" t="str">
        <f t="shared" si="18"/>
        <v/>
      </c>
      <c r="H442" s="13"/>
      <c r="I442" s="10" t="str">
        <f t="shared" si="19"/>
        <v/>
      </c>
      <c r="J442" s="10" t="str">
        <f>IF(B442="","",IF(_xlfn.MAXIFS(F$3:F441,B$3:B441,B442)&gt;0,_xlfn.MAXIFS(F$3:F441,B$3:B441,B442),IFERROR(INDEX(Máquinas!$D$4:$D$53,MATCH(B442,Máquinas!$A$4:$A$53,0)),"")))</f>
        <v/>
      </c>
      <c r="K442" s="10" t="str">
        <f t="shared" si="20"/>
        <v/>
      </c>
      <c r="L442" s="12"/>
    </row>
    <row r="443" spans="1:12" x14ac:dyDescent="0.3">
      <c r="A443" s="14"/>
      <c r="B443" s="12"/>
      <c r="C443" s="12"/>
      <c r="D443" s="12"/>
      <c r="E443" s="13"/>
      <c r="F443" s="13"/>
      <c r="G443" s="10" t="str">
        <f t="shared" si="18"/>
        <v/>
      </c>
      <c r="H443" s="13"/>
      <c r="I443" s="10" t="str">
        <f t="shared" si="19"/>
        <v/>
      </c>
      <c r="J443" s="10" t="str">
        <f>IF(B443="","",IF(_xlfn.MAXIFS(F$3:F442,B$3:B442,B443)&gt;0,_xlfn.MAXIFS(F$3:F442,B$3:B442,B443),IFERROR(INDEX(Máquinas!$D$4:$D$53,MATCH(B443,Máquinas!$A$4:$A$53,0)),"")))</f>
        <v/>
      </c>
      <c r="K443" s="10" t="str">
        <f t="shared" si="20"/>
        <v/>
      </c>
      <c r="L443" s="12"/>
    </row>
    <row r="444" spans="1:12" x14ac:dyDescent="0.3">
      <c r="A444" s="14"/>
      <c r="B444" s="12"/>
      <c r="C444" s="12"/>
      <c r="D444" s="12"/>
      <c r="E444" s="13"/>
      <c r="F444" s="13"/>
      <c r="G444" s="10" t="str">
        <f t="shared" si="18"/>
        <v/>
      </c>
      <c r="H444" s="13"/>
      <c r="I444" s="10" t="str">
        <f t="shared" si="19"/>
        <v/>
      </c>
      <c r="J444" s="10" t="str">
        <f>IF(B444="","",IF(_xlfn.MAXIFS(F$3:F443,B$3:B443,B444)&gt;0,_xlfn.MAXIFS(F$3:F443,B$3:B443,B444),IFERROR(INDEX(Máquinas!$D$4:$D$53,MATCH(B444,Máquinas!$A$4:$A$53,0)),"")))</f>
        <v/>
      </c>
      <c r="K444" s="10" t="str">
        <f t="shared" si="20"/>
        <v/>
      </c>
      <c r="L444" s="12"/>
    </row>
    <row r="445" spans="1:12" x14ac:dyDescent="0.3">
      <c r="A445" s="14"/>
      <c r="B445" s="12"/>
      <c r="C445" s="12"/>
      <c r="D445" s="12"/>
      <c r="E445" s="13"/>
      <c r="F445" s="13"/>
      <c r="G445" s="10" t="str">
        <f t="shared" si="18"/>
        <v/>
      </c>
      <c r="H445" s="13"/>
      <c r="I445" s="10" t="str">
        <f t="shared" si="19"/>
        <v/>
      </c>
      <c r="J445" s="10" t="str">
        <f>IF(B445="","",IF(_xlfn.MAXIFS(F$3:F444,B$3:B444,B445)&gt;0,_xlfn.MAXIFS(F$3:F444,B$3:B444,B445),IFERROR(INDEX(Máquinas!$D$4:$D$53,MATCH(B445,Máquinas!$A$4:$A$53,0)),"")))</f>
        <v/>
      </c>
      <c r="K445" s="10" t="str">
        <f t="shared" si="20"/>
        <v/>
      </c>
      <c r="L445" s="12"/>
    </row>
    <row r="446" spans="1:12" x14ac:dyDescent="0.3">
      <c r="A446" s="14"/>
      <c r="B446" s="12"/>
      <c r="C446" s="12"/>
      <c r="D446" s="12"/>
      <c r="E446" s="13"/>
      <c r="F446" s="13"/>
      <c r="G446" s="10" t="str">
        <f t="shared" si="18"/>
        <v/>
      </c>
      <c r="H446" s="13"/>
      <c r="I446" s="10" t="str">
        <f t="shared" si="19"/>
        <v/>
      </c>
      <c r="J446" s="10" t="str">
        <f>IF(B446="","",IF(_xlfn.MAXIFS(F$3:F445,B$3:B445,B446)&gt;0,_xlfn.MAXIFS(F$3:F445,B$3:B445,B446),IFERROR(INDEX(Máquinas!$D$4:$D$53,MATCH(B446,Máquinas!$A$4:$A$53,0)),"")))</f>
        <v/>
      </c>
      <c r="K446" s="10" t="str">
        <f t="shared" si="20"/>
        <v/>
      </c>
      <c r="L446" s="12"/>
    </row>
    <row r="447" spans="1:12" x14ac:dyDescent="0.3">
      <c r="A447" s="14"/>
      <c r="B447" s="12"/>
      <c r="C447" s="12"/>
      <c r="D447" s="12"/>
      <c r="E447" s="13"/>
      <c r="F447" s="13"/>
      <c r="G447" s="10" t="str">
        <f t="shared" si="18"/>
        <v/>
      </c>
      <c r="H447" s="13"/>
      <c r="I447" s="10" t="str">
        <f t="shared" si="19"/>
        <v/>
      </c>
      <c r="J447" s="10" t="str">
        <f>IF(B447="","",IF(_xlfn.MAXIFS(F$3:F446,B$3:B446,B447)&gt;0,_xlfn.MAXIFS(F$3:F446,B$3:B446,B447),IFERROR(INDEX(Máquinas!$D$4:$D$53,MATCH(B447,Máquinas!$A$4:$A$53,0)),"")))</f>
        <v/>
      </c>
      <c r="K447" s="10" t="str">
        <f t="shared" si="20"/>
        <v/>
      </c>
      <c r="L447" s="12"/>
    </row>
    <row r="448" spans="1:12" x14ac:dyDescent="0.3">
      <c r="A448" s="14"/>
      <c r="B448" s="12"/>
      <c r="C448" s="12"/>
      <c r="D448" s="12"/>
      <c r="E448" s="13"/>
      <c r="F448" s="13"/>
      <c r="G448" s="10" t="str">
        <f t="shared" si="18"/>
        <v/>
      </c>
      <c r="H448" s="13"/>
      <c r="I448" s="10" t="str">
        <f t="shared" si="19"/>
        <v/>
      </c>
      <c r="J448" s="10" t="str">
        <f>IF(B448="","",IF(_xlfn.MAXIFS(F$3:F447,B$3:B447,B448)&gt;0,_xlfn.MAXIFS(F$3:F447,B$3:B447,B448),IFERROR(INDEX(Máquinas!$D$4:$D$53,MATCH(B448,Máquinas!$A$4:$A$53,0)),"")))</f>
        <v/>
      </c>
      <c r="K448" s="10" t="str">
        <f t="shared" si="20"/>
        <v/>
      </c>
      <c r="L448" s="12"/>
    </row>
    <row r="449" spans="1:12" x14ac:dyDescent="0.3">
      <c r="A449" s="14"/>
      <c r="B449" s="12"/>
      <c r="C449" s="12"/>
      <c r="D449" s="12"/>
      <c r="E449" s="13"/>
      <c r="F449" s="13"/>
      <c r="G449" s="10" t="str">
        <f t="shared" si="18"/>
        <v/>
      </c>
      <c r="H449" s="13"/>
      <c r="I449" s="10" t="str">
        <f t="shared" si="19"/>
        <v/>
      </c>
      <c r="J449" s="10" t="str">
        <f>IF(B449="","",IF(_xlfn.MAXIFS(F$3:F448,B$3:B448,B449)&gt;0,_xlfn.MAXIFS(F$3:F448,B$3:B448,B449),IFERROR(INDEX(Máquinas!$D$4:$D$53,MATCH(B449,Máquinas!$A$4:$A$53,0)),"")))</f>
        <v/>
      </c>
      <c r="K449" s="10" t="str">
        <f t="shared" si="20"/>
        <v/>
      </c>
      <c r="L449" s="12"/>
    </row>
    <row r="450" spans="1:12" x14ac:dyDescent="0.3">
      <c r="A450" s="14"/>
      <c r="B450" s="12"/>
      <c r="C450" s="12"/>
      <c r="D450" s="12"/>
      <c r="E450" s="13"/>
      <c r="F450" s="13"/>
      <c r="G450" s="10" t="str">
        <f t="shared" si="18"/>
        <v/>
      </c>
      <c r="H450" s="13"/>
      <c r="I450" s="10" t="str">
        <f t="shared" si="19"/>
        <v/>
      </c>
      <c r="J450" s="10" t="str">
        <f>IF(B450="","",IF(_xlfn.MAXIFS(F$3:F449,B$3:B449,B450)&gt;0,_xlfn.MAXIFS(F$3:F449,B$3:B449,B450),IFERROR(INDEX(Máquinas!$D$4:$D$53,MATCH(B450,Máquinas!$A$4:$A$53,0)),"")))</f>
        <v/>
      </c>
      <c r="K450" s="10" t="str">
        <f t="shared" si="20"/>
        <v/>
      </c>
      <c r="L450" s="12"/>
    </row>
    <row r="451" spans="1:12" x14ac:dyDescent="0.3">
      <c r="A451" s="14"/>
      <c r="B451" s="12"/>
      <c r="C451" s="12"/>
      <c r="D451" s="12"/>
      <c r="E451" s="13"/>
      <c r="F451" s="13"/>
      <c r="G451" s="10" t="str">
        <f t="shared" si="18"/>
        <v/>
      </c>
      <c r="H451" s="13"/>
      <c r="I451" s="10" t="str">
        <f t="shared" si="19"/>
        <v/>
      </c>
      <c r="J451" s="10" t="str">
        <f>IF(B451="","",IF(_xlfn.MAXIFS(F$3:F450,B$3:B450,B451)&gt;0,_xlfn.MAXIFS(F$3:F450,B$3:B450,B451),IFERROR(INDEX(Máquinas!$D$4:$D$53,MATCH(B451,Máquinas!$A$4:$A$53,0)),"")))</f>
        <v/>
      </c>
      <c r="K451" s="10" t="str">
        <f t="shared" si="20"/>
        <v/>
      </c>
      <c r="L451" s="12"/>
    </row>
    <row r="452" spans="1:12" x14ac:dyDescent="0.3">
      <c r="A452" s="14"/>
      <c r="B452" s="12"/>
      <c r="C452" s="12"/>
      <c r="D452" s="12"/>
      <c r="E452" s="13"/>
      <c r="F452" s="13"/>
      <c r="G452" s="10" t="str">
        <f t="shared" ref="G452:G515" si="21">IF(OR(E452="",F452=""),"",ROUND(F452-E452,1))</f>
        <v/>
      </c>
      <c r="H452" s="13"/>
      <c r="I452" s="10" t="str">
        <f t="shared" ref="I452:I515" si="22">IF(OR(G452="",H452=""),"",ROUND(G452-H452,1))</f>
        <v/>
      </c>
      <c r="J452" s="10" t="str">
        <f>IF(B452="","",IF(_xlfn.MAXIFS(F$3:F451,B$3:B451,B452)&gt;0,_xlfn.MAXIFS(F$3:F451,B$3:B451,B452),IFERROR(INDEX(Máquinas!$D$4:$D$53,MATCH(B452,Máquinas!$A$4:$A$53,0)),"")))</f>
        <v/>
      </c>
      <c r="K452" s="10" t="str">
        <f t="shared" ref="K452:K515" si="23">IF(OR(E452="",J452=""),"",ROUND(E452-J452,1))</f>
        <v/>
      </c>
      <c r="L452" s="12"/>
    </row>
    <row r="453" spans="1:12" x14ac:dyDescent="0.3">
      <c r="A453" s="14"/>
      <c r="B453" s="12"/>
      <c r="C453" s="12"/>
      <c r="D453" s="12"/>
      <c r="E453" s="13"/>
      <c r="F453" s="13"/>
      <c r="G453" s="10" t="str">
        <f t="shared" si="21"/>
        <v/>
      </c>
      <c r="H453" s="13"/>
      <c r="I453" s="10" t="str">
        <f t="shared" si="22"/>
        <v/>
      </c>
      <c r="J453" s="10" t="str">
        <f>IF(B453="","",IF(_xlfn.MAXIFS(F$3:F452,B$3:B452,B453)&gt;0,_xlfn.MAXIFS(F$3:F452,B$3:B452,B453),IFERROR(INDEX(Máquinas!$D$4:$D$53,MATCH(B453,Máquinas!$A$4:$A$53,0)),"")))</f>
        <v/>
      </c>
      <c r="K453" s="10" t="str">
        <f t="shared" si="23"/>
        <v/>
      </c>
      <c r="L453" s="12"/>
    </row>
    <row r="454" spans="1:12" x14ac:dyDescent="0.3">
      <c r="A454" s="14"/>
      <c r="B454" s="12"/>
      <c r="C454" s="12"/>
      <c r="D454" s="12"/>
      <c r="E454" s="13"/>
      <c r="F454" s="13"/>
      <c r="G454" s="10" t="str">
        <f t="shared" si="21"/>
        <v/>
      </c>
      <c r="H454" s="13"/>
      <c r="I454" s="10" t="str">
        <f t="shared" si="22"/>
        <v/>
      </c>
      <c r="J454" s="10" t="str">
        <f>IF(B454="","",IF(_xlfn.MAXIFS(F$3:F453,B$3:B453,B454)&gt;0,_xlfn.MAXIFS(F$3:F453,B$3:B453,B454),IFERROR(INDEX(Máquinas!$D$4:$D$53,MATCH(B454,Máquinas!$A$4:$A$53,0)),"")))</f>
        <v/>
      </c>
      <c r="K454" s="10" t="str">
        <f t="shared" si="23"/>
        <v/>
      </c>
      <c r="L454" s="12"/>
    </row>
    <row r="455" spans="1:12" x14ac:dyDescent="0.3">
      <c r="A455" s="14"/>
      <c r="B455" s="12"/>
      <c r="C455" s="12"/>
      <c r="D455" s="12"/>
      <c r="E455" s="13"/>
      <c r="F455" s="13"/>
      <c r="G455" s="10" t="str">
        <f t="shared" si="21"/>
        <v/>
      </c>
      <c r="H455" s="13"/>
      <c r="I455" s="10" t="str">
        <f t="shared" si="22"/>
        <v/>
      </c>
      <c r="J455" s="10" t="str">
        <f>IF(B455="","",IF(_xlfn.MAXIFS(F$3:F454,B$3:B454,B455)&gt;0,_xlfn.MAXIFS(F$3:F454,B$3:B454,B455),IFERROR(INDEX(Máquinas!$D$4:$D$53,MATCH(B455,Máquinas!$A$4:$A$53,0)),"")))</f>
        <v/>
      </c>
      <c r="K455" s="10" t="str">
        <f t="shared" si="23"/>
        <v/>
      </c>
      <c r="L455" s="12"/>
    </row>
    <row r="456" spans="1:12" x14ac:dyDescent="0.3">
      <c r="A456" s="14"/>
      <c r="B456" s="12"/>
      <c r="C456" s="12"/>
      <c r="D456" s="12"/>
      <c r="E456" s="13"/>
      <c r="F456" s="13"/>
      <c r="G456" s="10" t="str">
        <f t="shared" si="21"/>
        <v/>
      </c>
      <c r="H456" s="13"/>
      <c r="I456" s="10" t="str">
        <f t="shared" si="22"/>
        <v/>
      </c>
      <c r="J456" s="10" t="str">
        <f>IF(B456="","",IF(_xlfn.MAXIFS(F$3:F455,B$3:B455,B456)&gt;0,_xlfn.MAXIFS(F$3:F455,B$3:B455,B456),IFERROR(INDEX(Máquinas!$D$4:$D$53,MATCH(B456,Máquinas!$A$4:$A$53,0)),"")))</f>
        <v/>
      </c>
      <c r="K456" s="10" t="str">
        <f t="shared" si="23"/>
        <v/>
      </c>
      <c r="L456" s="12"/>
    </row>
    <row r="457" spans="1:12" x14ac:dyDescent="0.3">
      <c r="A457" s="14"/>
      <c r="B457" s="12"/>
      <c r="C457" s="12"/>
      <c r="D457" s="12"/>
      <c r="E457" s="13"/>
      <c r="F457" s="13"/>
      <c r="G457" s="10" t="str">
        <f t="shared" si="21"/>
        <v/>
      </c>
      <c r="H457" s="13"/>
      <c r="I457" s="10" t="str">
        <f t="shared" si="22"/>
        <v/>
      </c>
      <c r="J457" s="10" t="str">
        <f>IF(B457="","",IF(_xlfn.MAXIFS(F$3:F456,B$3:B456,B457)&gt;0,_xlfn.MAXIFS(F$3:F456,B$3:B456,B457),IFERROR(INDEX(Máquinas!$D$4:$D$53,MATCH(B457,Máquinas!$A$4:$A$53,0)),"")))</f>
        <v/>
      </c>
      <c r="K457" s="10" t="str">
        <f t="shared" si="23"/>
        <v/>
      </c>
      <c r="L457" s="12"/>
    </row>
    <row r="458" spans="1:12" x14ac:dyDescent="0.3">
      <c r="A458" s="14"/>
      <c r="B458" s="12"/>
      <c r="C458" s="12"/>
      <c r="D458" s="12"/>
      <c r="E458" s="13"/>
      <c r="F458" s="13"/>
      <c r="G458" s="10" t="str">
        <f t="shared" si="21"/>
        <v/>
      </c>
      <c r="H458" s="13"/>
      <c r="I458" s="10" t="str">
        <f t="shared" si="22"/>
        <v/>
      </c>
      <c r="J458" s="10" t="str">
        <f>IF(B458="","",IF(_xlfn.MAXIFS(F$3:F457,B$3:B457,B458)&gt;0,_xlfn.MAXIFS(F$3:F457,B$3:B457,B458),IFERROR(INDEX(Máquinas!$D$4:$D$53,MATCH(B458,Máquinas!$A$4:$A$53,0)),"")))</f>
        <v/>
      </c>
      <c r="K458" s="10" t="str">
        <f t="shared" si="23"/>
        <v/>
      </c>
      <c r="L458" s="12"/>
    </row>
    <row r="459" spans="1:12" x14ac:dyDescent="0.3">
      <c r="A459" s="14"/>
      <c r="B459" s="12"/>
      <c r="C459" s="12"/>
      <c r="D459" s="12"/>
      <c r="E459" s="13"/>
      <c r="F459" s="13"/>
      <c r="G459" s="10" t="str">
        <f t="shared" si="21"/>
        <v/>
      </c>
      <c r="H459" s="13"/>
      <c r="I459" s="10" t="str">
        <f t="shared" si="22"/>
        <v/>
      </c>
      <c r="J459" s="10" t="str">
        <f>IF(B459="","",IF(_xlfn.MAXIFS(F$3:F458,B$3:B458,B459)&gt;0,_xlfn.MAXIFS(F$3:F458,B$3:B458,B459),IFERROR(INDEX(Máquinas!$D$4:$D$53,MATCH(B459,Máquinas!$A$4:$A$53,0)),"")))</f>
        <v/>
      </c>
      <c r="K459" s="10" t="str">
        <f t="shared" si="23"/>
        <v/>
      </c>
      <c r="L459" s="12"/>
    </row>
    <row r="460" spans="1:12" x14ac:dyDescent="0.3">
      <c r="A460" s="14"/>
      <c r="B460" s="12"/>
      <c r="C460" s="12"/>
      <c r="D460" s="12"/>
      <c r="E460" s="13"/>
      <c r="F460" s="13"/>
      <c r="G460" s="10" t="str">
        <f t="shared" si="21"/>
        <v/>
      </c>
      <c r="H460" s="13"/>
      <c r="I460" s="10" t="str">
        <f t="shared" si="22"/>
        <v/>
      </c>
      <c r="J460" s="10" t="str">
        <f>IF(B460="","",IF(_xlfn.MAXIFS(F$3:F459,B$3:B459,B460)&gt;0,_xlfn.MAXIFS(F$3:F459,B$3:B459,B460),IFERROR(INDEX(Máquinas!$D$4:$D$53,MATCH(B460,Máquinas!$A$4:$A$53,0)),"")))</f>
        <v/>
      </c>
      <c r="K460" s="10" t="str">
        <f t="shared" si="23"/>
        <v/>
      </c>
      <c r="L460" s="12"/>
    </row>
    <row r="461" spans="1:12" x14ac:dyDescent="0.3">
      <c r="A461" s="14"/>
      <c r="B461" s="12"/>
      <c r="C461" s="12"/>
      <c r="D461" s="12"/>
      <c r="E461" s="13"/>
      <c r="F461" s="13"/>
      <c r="G461" s="10" t="str">
        <f t="shared" si="21"/>
        <v/>
      </c>
      <c r="H461" s="13"/>
      <c r="I461" s="10" t="str">
        <f t="shared" si="22"/>
        <v/>
      </c>
      <c r="J461" s="10" t="str">
        <f>IF(B461="","",IF(_xlfn.MAXIFS(F$3:F460,B$3:B460,B461)&gt;0,_xlfn.MAXIFS(F$3:F460,B$3:B460,B461),IFERROR(INDEX(Máquinas!$D$4:$D$53,MATCH(B461,Máquinas!$A$4:$A$53,0)),"")))</f>
        <v/>
      </c>
      <c r="K461" s="10" t="str">
        <f t="shared" si="23"/>
        <v/>
      </c>
      <c r="L461" s="12"/>
    </row>
    <row r="462" spans="1:12" x14ac:dyDescent="0.3">
      <c r="A462" s="14"/>
      <c r="B462" s="12"/>
      <c r="C462" s="12"/>
      <c r="D462" s="12"/>
      <c r="E462" s="13"/>
      <c r="F462" s="13"/>
      <c r="G462" s="10" t="str">
        <f t="shared" si="21"/>
        <v/>
      </c>
      <c r="H462" s="13"/>
      <c r="I462" s="10" t="str">
        <f t="shared" si="22"/>
        <v/>
      </c>
      <c r="J462" s="10" t="str">
        <f>IF(B462="","",IF(_xlfn.MAXIFS(F$3:F461,B$3:B461,B462)&gt;0,_xlfn.MAXIFS(F$3:F461,B$3:B461,B462),IFERROR(INDEX(Máquinas!$D$4:$D$53,MATCH(B462,Máquinas!$A$4:$A$53,0)),"")))</f>
        <v/>
      </c>
      <c r="K462" s="10" t="str">
        <f t="shared" si="23"/>
        <v/>
      </c>
      <c r="L462" s="12"/>
    </row>
    <row r="463" spans="1:12" x14ac:dyDescent="0.3">
      <c r="A463" s="14"/>
      <c r="B463" s="12"/>
      <c r="C463" s="12"/>
      <c r="D463" s="12"/>
      <c r="E463" s="13"/>
      <c r="F463" s="13"/>
      <c r="G463" s="10" t="str">
        <f t="shared" si="21"/>
        <v/>
      </c>
      <c r="H463" s="13"/>
      <c r="I463" s="10" t="str">
        <f t="shared" si="22"/>
        <v/>
      </c>
      <c r="J463" s="10" t="str">
        <f>IF(B463="","",IF(_xlfn.MAXIFS(F$3:F462,B$3:B462,B463)&gt;0,_xlfn.MAXIFS(F$3:F462,B$3:B462,B463),IFERROR(INDEX(Máquinas!$D$4:$D$53,MATCH(B463,Máquinas!$A$4:$A$53,0)),"")))</f>
        <v/>
      </c>
      <c r="K463" s="10" t="str">
        <f t="shared" si="23"/>
        <v/>
      </c>
      <c r="L463" s="12"/>
    </row>
    <row r="464" spans="1:12" x14ac:dyDescent="0.3">
      <c r="A464" s="14"/>
      <c r="B464" s="12"/>
      <c r="C464" s="12"/>
      <c r="D464" s="12"/>
      <c r="E464" s="13"/>
      <c r="F464" s="13"/>
      <c r="G464" s="10" t="str">
        <f t="shared" si="21"/>
        <v/>
      </c>
      <c r="H464" s="13"/>
      <c r="I464" s="10" t="str">
        <f t="shared" si="22"/>
        <v/>
      </c>
      <c r="J464" s="10" t="str">
        <f>IF(B464="","",IF(_xlfn.MAXIFS(F$3:F463,B$3:B463,B464)&gt;0,_xlfn.MAXIFS(F$3:F463,B$3:B463,B464),IFERROR(INDEX(Máquinas!$D$4:$D$53,MATCH(B464,Máquinas!$A$4:$A$53,0)),"")))</f>
        <v/>
      </c>
      <c r="K464" s="10" t="str">
        <f t="shared" si="23"/>
        <v/>
      </c>
      <c r="L464" s="12"/>
    </row>
    <row r="465" spans="1:12" x14ac:dyDescent="0.3">
      <c r="A465" s="14"/>
      <c r="B465" s="12"/>
      <c r="C465" s="12"/>
      <c r="D465" s="12"/>
      <c r="E465" s="13"/>
      <c r="F465" s="13"/>
      <c r="G465" s="10" t="str">
        <f t="shared" si="21"/>
        <v/>
      </c>
      <c r="H465" s="13"/>
      <c r="I465" s="10" t="str">
        <f t="shared" si="22"/>
        <v/>
      </c>
      <c r="J465" s="10" t="str">
        <f>IF(B465="","",IF(_xlfn.MAXIFS(F$3:F464,B$3:B464,B465)&gt;0,_xlfn.MAXIFS(F$3:F464,B$3:B464,B465),IFERROR(INDEX(Máquinas!$D$4:$D$53,MATCH(B465,Máquinas!$A$4:$A$53,0)),"")))</f>
        <v/>
      </c>
      <c r="K465" s="10" t="str">
        <f t="shared" si="23"/>
        <v/>
      </c>
      <c r="L465" s="12"/>
    </row>
    <row r="466" spans="1:12" x14ac:dyDescent="0.3">
      <c r="A466" s="14"/>
      <c r="B466" s="12"/>
      <c r="C466" s="12"/>
      <c r="D466" s="12"/>
      <c r="E466" s="13"/>
      <c r="F466" s="13"/>
      <c r="G466" s="10" t="str">
        <f t="shared" si="21"/>
        <v/>
      </c>
      <c r="H466" s="13"/>
      <c r="I466" s="10" t="str">
        <f t="shared" si="22"/>
        <v/>
      </c>
      <c r="J466" s="10" t="str">
        <f>IF(B466="","",IF(_xlfn.MAXIFS(F$3:F465,B$3:B465,B466)&gt;0,_xlfn.MAXIFS(F$3:F465,B$3:B465,B466),IFERROR(INDEX(Máquinas!$D$4:$D$53,MATCH(B466,Máquinas!$A$4:$A$53,0)),"")))</f>
        <v/>
      </c>
      <c r="K466" s="10" t="str">
        <f t="shared" si="23"/>
        <v/>
      </c>
      <c r="L466" s="12"/>
    </row>
    <row r="467" spans="1:12" x14ac:dyDescent="0.3">
      <c r="A467" s="14"/>
      <c r="B467" s="12"/>
      <c r="C467" s="12"/>
      <c r="D467" s="12"/>
      <c r="E467" s="13"/>
      <c r="F467" s="13"/>
      <c r="G467" s="10" t="str">
        <f t="shared" si="21"/>
        <v/>
      </c>
      <c r="H467" s="13"/>
      <c r="I467" s="10" t="str">
        <f t="shared" si="22"/>
        <v/>
      </c>
      <c r="J467" s="10" t="str">
        <f>IF(B467="","",IF(_xlfn.MAXIFS(F$3:F466,B$3:B466,B467)&gt;0,_xlfn.MAXIFS(F$3:F466,B$3:B466,B467),IFERROR(INDEX(Máquinas!$D$4:$D$53,MATCH(B467,Máquinas!$A$4:$A$53,0)),"")))</f>
        <v/>
      </c>
      <c r="K467" s="10" t="str">
        <f t="shared" si="23"/>
        <v/>
      </c>
      <c r="L467" s="12"/>
    </row>
    <row r="468" spans="1:12" x14ac:dyDescent="0.3">
      <c r="A468" s="14"/>
      <c r="B468" s="12"/>
      <c r="C468" s="12"/>
      <c r="D468" s="12"/>
      <c r="E468" s="13"/>
      <c r="F468" s="13"/>
      <c r="G468" s="10" t="str">
        <f t="shared" si="21"/>
        <v/>
      </c>
      <c r="H468" s="13"/>
      <c r="I468" s="10" t="str">
        <f t="shared" si="22"/>
        <v/>
      </c>
      <c r="J468" s="10" t="str">
        <f>IF(B468="","",IF(_xlfn.MAXIFS(F$3:F467,B$3:B467,B468)&gt;0,_xlfn.MAXIFS(F$3:F467,B$3:B467,B468),IFERROR(INDEX(Máquinas!$D$4:$D$53,MATCH(B468,Máquinas!$A$4:$A$53,0)),"")))</f>
        <v/>
      </c>
      <c r="K468" s="10" t="str">
        <f t="shared" si="23"/>
        <v/>
      </c>
      <c r="L468" s="12"/>
    </row>
    <row r="469" spans="1:12" x14ac:dyDescent="0.3">
      <c r="A469" s="14"/>
      <c r="B469" s="12"/>
      <c r="C469" s="12"/>
      <c r="D469" s="12"/>
      <c r="E469" s="13"/>
      <c r="F469" s="13"/>
      <c r="G469" s="10" t="str">
        <f t="shared" si="21"/>
        <v/>
      </c>
      <c r="H469" s="13"/>
      <c r="I469" s="10" t="str">
        <f t="shared" si="22"/>
        <v/>
      </c>
      <c r="J469" s="10" t="str">
        <f>IF(B469="","",IF(_xlfn.MAXIFS(F$3:F468,B$3:B468,B469)&gt;0,_xlfn.MAXIFS(F$3:F468,B$3:B468,B469),IFERROR(INDEX(Máquinas!$D$4:$D$53,MATCH(B469,Máquinas!$A$4:$A$53,0)),"")))</f>
        <v/>
      </c>
      <c r="K469" s="10" t="str">
        <f t="shared" si="23"/>
        <v/>
      </c>
      <c r="L469" s="12"/>
    </row>
    <row r="470" spans="1:12" x14ac:dyDescent="0.3">
      <c r="A470" s="14"/>
      <c r="B470" s="12"/>
      <c r="C470" s="12"/>
      <c r="D470" s="12"/>
      <c r="E470" s="13"/>
      <c r="F470" s="13"/>
      <c r="G470" s="10" t="str">
        <f t="shared" si="21"/>
        <v/>
      </c>
      <c r="H470" s="13"/>
      <c r="I470" s="10" t="str">
        <f t="shared" si="22"/>
        <v/>
      </c>
      <c r="J470" s="10" t="str">
        <f>IF(B470="","",IF(_xlfn.MAXIFS(F$3:F469,B$3:B469,B470)&gt;0,_xlfn.MAXIFS(F$3:F469,B$3:B469,B470),IFERROR(INDEX(Máquinas!$D$4:$D$53,MATCH(B470,Máquinas!$A$4:$A$53,0)),"")))</f>
        <v/>
      </c>
      <c r="K470" s="10" t="str">
        <f t="shared" si="23"/>
        <v/>
      </c>
      <c r="L470" s="12"/>
    </row>
    <row r="471" spans="1:12" x14ac:dyDescent="0.3">
      <c r="A471" s="14"/>
      <c r="B471" s="12"/>
      <c r="C471" s="12"/>
      <c r="D471" s="12"/>
      <c r="E471" s="13"/>
      <c r="F471" s="13"/>
      <c r="G471" s="10" t="str">
        <f t="shared" si="21"/>
        <v/>
      </c>
      <c r="H471" s="13"/>
      <c r="I471" s="10" t="str">
        <f t="shared" si="22"/>
        <v/>
      </c>
      <c r="J471" s="10" t="str">
        <f>IF(B471="","",IF(_xlfn.MAXIFS(F$3:F470,B$3:B470,B471)&gt;0,_xlfn.MAXIFS(F$3:F470,B$3:B470,B471),IFERROR(INDEX(Máquinas!$D$4:$D$53,MATCH(B471,Máquinas!$A$4:$A$53,0)),"")))</f>
        <v/>
      </c>
      <c r="K471" s="10" t="str">
        <f t="shared" si="23"/>
        <v/>
      </c>
      <c r="L471" s="12"/>
    </row>
    <row r="472" spans="1:12" x14ac:dyDescent="0.3">
      <c r="A472" s="14"/>
      <c r="B472" s="12"/>
      <c r="C472" s="12"/>
      <c r="D472" s="12"/>
      <c r="E472" s="13"/>
      <c r="F472" s="13"/>
      <c r="G472" s="10" t="str">
        <f t="shared" si="21"/>
        <v/>
      </c>
      <c r="H472" s="13"/>
      <c r="I472" s="10" t="str">
        <f t="shared" si="22"/>
        <v/>
      </c>
      <c r="J472" s="10" t="str">
        <f>IF(B472="","",IF(_xlfn.MAXIFS(F$3:F471,B$3:B471,B472)&gt;0,_xlfn.MAXIFS(F$3:F471,B$3:B471,B472),IFERROR(INDEX(Máquinas!$D$4:$D$53,MATCH(B472,Máquinas!$A$4:$A$53,0)),"")))</f>
        <v/>
      </c>
      <c r="K472" s="10" t="str">
        <f t="shared" si="23"/>
        <v/>
      </c>
      <c r="L472" s="12"/>
    </row>
    <row r="473" spans="1:12" x14ac:dyDescent="0.3">
      <c r="A473" s="14"/>
      <c r="B473" s="12"/>
      <c r="C473" s="12"/>
      <c r="D473" s="12"/>
      <c r="E473" s="13"/>
      <c r="F473" s="13"/>
      <c r="G473" s="10" t="str">
        <f t="shared" si="21"/>
        <v/>
      </c>
      <c r="H473" s="13"/>
      <c r="I473" s="10" t="str">
        <f t="shared" si="22"/>
        <v/>
      </c>
      <c r="J473" s="10" t="str">
        <f>IF(B473="","",IF(_xlfn.MAXIFS(F$3:F472,B$3:B472,B473)&gt;0,_xlfn.MAXIFS(F$3:F472,B$3:B472,B473),IFERROR(INDEX(Máquinas!$D$4:$D$53,MATCH(B473,Máquinas!$A$4:$A$53,0)),"")))</f>
        <v/>
      </c>
      <c r="K473" s="10" t="str">
        <f t="shared" si="23"/>
        <v/>
      </c>
      <c r="L473" s="12"/>
    </row>
    <row r="474" spans="1:12" x14ac:dyDescent="0.3">
      <c r="A474" s="14"/>
      <c r="B474" s="12"/>
      <c r="C474" s="12"/>
      <c r="D474" s="12"/>
      <c r="E474" s="13"/>
      <c r="F474" s="13"/>
      <c r="G474" s="10" t="str">
        <f t="shared" si="21"/>
        <v/>
      </c>
      <c r="H474" s="13"/>
      <c r="I474" s="10" t="str">
        <f t="shared" si="22"/>
        <v/>
      </c>
      <c r="J474" s="10" t="str">
        <f>IF(B474="","",IF(_xlfn.MAXIFS(F$3:F473,B$3:B473,B474)&gt;0,_xlfn.MAXIFS(F$3:F473,B$3:B473,B474),IFERROR(INDEX(Máquinas!$D$4:$D$53,MATCH(B474,Máquinas!$A$4:$A$53,0)),"")))</f>
        <v/>
      </c>
      <c r="K474" s="10" t="str">
        <f t="shared" si="23"/>
        <v/>
      </c>
      <c r="L474" s="12"/>
    </row>
    <row r="475" spans="1:12" x14ac:dyDescent="0.3">
      <c r="A475" s="14"/>
      <c r="B475" s="12"/>
      <c r="C475" s="12"/>
      <c r="D475" s="12"/>
      <c r="E475" s="13"/>
      <c r="F475" s="13"/>
      <c r="G475" s="10" t="str">
        <f t="shared" si="21"/>
        <v/>
      </c>
      <c r="H475" s="13"/>
      <c r="I475" s="10" t="str">
        <f t="shared" si="22"/>
        <v/>
      </c>
      <c r="J475" s="10" t="str">
        <f>IF(B475="","",IF(_xlfn.MAXIFS(F$3:F474,B$3:B474,B475)&gt;0,_xlfn.MAXIFS(F$3:F474,B$3:B474,B475),IFERROR(INDEX(Máquinas!$D$4:$D$53,MATCH(B475,Máquinas!$A$4:$A$53,0)),"")))</f>
        <v/>
      </c>
      <c r="K475" s="10" t="str">
        <f t="shared" si="23"/>
        <v/>
      </c>
      <c r="L475" s="12"/>
    </row>
    <row r="476" spans="1:12" x14ac:dyDescent="0.3">
      <c r="A476" s="14"/>
      <c r="B476" s="12"/>
      <c r="C476" s="12"/>
      <c r="D476" s="12"/>
      <c r="E476" s="13"/>
      <c r="F476" s="13"/>
      <c r="G476" s="10" t="str">
        <f t="shared" si="21"/>
        <v/>
      </c>
      <c r="H476" s="13"/>
      <c r="I476" s="10" t="str">
        <f t="shared" si="22"/>
        <v/>
      </c>
      <c r="J476" s="10" t="str">
        <f>IF(B476="","",IF(_xlfn.MAXIFS(F$3:F475,B$3:B475,B476)&gt;0,_xlfn.MAXIFS(F$3:F475,B$3:B475,B476),IFERROR(INDEX(Máquinas!$D$4:$D$53,MATCH(B476,Máquinas!$A$4:$A$53,0)),"")))</f>
        <v/>
      </c>
      <c r="K476" s="10" t="str">
        <f t="shared" si="23"/>
        <v/>
      </c>
      <c r="L476" s="12"/>
    </row>
    <row r="477" spans="1:12" x14ac:dyDescent="0.3">
      <c r="A477" s="14"/>
      <c r="B477" s="12"/>
      <c r="C477" s="12"/>
      <c r="D477" s="12"/>
      <c r="E477" s="13"/>
      <c r="F477" s="13"/>
      <c r="G477" s="10" t="str">
        <f t="shared" si="21"/>
        <v/>
      </c>
      <c r="H477" s="13"/>
      <c r="I477" s="10" t="str">
        <f t="shared" si="22"/>
        <v/>
      </c>
      <c r="J477" s="10" t="str">
        <f>IF(B477="","",IF(_xlfn.MAXIFS(F$3:F476,B$3:B476,B477)&gt;0,_xlfn.MAXIFS(F$3:F476,B$3:B476,B477),IFERROR(INDEX(Máquinas!$D$4:$D$53,MATCH(B477,Máquinas!$A$4:$A$53,0)),"")))</f>
        <v/>
      </c>
      <c r="K477" s="10" t="str">
        <f t="shared" si="23"/>
        <v/>
      </c>
      <c r="L477" s="12"/>
    </row>
    <row r="478" spans="1:12" x14ac:dyDescent="0.3">
      <c r="A478" s="14"/>
      <c r="B478" s="12"/>
      <c r="C478" s="12"/>
      <c r="D478" s="12"/>
      <c r="E478" s="13"/>
      <c r="F478" s="13"/>
      <c r="G478" s="10" t="str">
        <f t="shared" si="21"/>
        <v/>
      </c>
      <c r="H478" s="13"/>
      <c r="I478" s="10" t="str">
        <f t="shared" si="22"/>
        <v/>
      </c>
      <c r="J478" s="10" t="str">
        <f>IF(B478="","",IF(_xlfn.MAXIFS(F$3:F477,B$3:B477,B478)&gt;0,_xlfn.MAXIFS(F$3:F477,B$3:B477,B478),IFERROR(INDEX(Máquinas!$D$4:$D$53,MATCH(B478,Máquinas!$A$4:$A$53,0)),"")))</f>
        <v/>
      </c>
      <c r="K478" s="10" t="str">
        <f t="shared" si="23"/>
        <v/>
      </c>
      <c r="L478" s="12"/>
    </row>
    <row r="479" spans="1:12" x14ac:dyDescent="0.3">
      <c r="A479" s="14"/>
      <c r="B479" s="12"/>
      <c r="C479" s="12"/>
      <c r="D479" s="12"/>
      <c r="E479" s="13"/>
      <c r="F479" s="13"/>
      <c r="G479" s="10" t="str">
        <f t="shared" si="21"/>
        <v/>
      </c>
      <c r="H479" s="13"/>
      <c r="I479" s="10" t="str">
        <f t="shared" si="22"/>
        <v/>
      </c>
      <c r="J479" s="10" t="str">
        <f>IF(B479="","",IF(_xlfn.MAXIFS(F$3:F478,B$3:B478,B479)&gt;0,_xlfn.MAXIFS(F$3:F478,B$3:B478,B479),IFERROR(INDEX(Máquinas!$D$4:$D$53,MATCH(B479,Máquinas!$A$4:$A$53,0)),"")))</f>
        <v/>
      </c>
      <c r="K479" s="10" t="str">
        <f t="shared" si="23"/>
        <v/>
      </c>
      <c r="L479" s="12"/>
    </row>
    <row r="480" spans="1:12" x14ac:dyDescent="0.3">
      <c r="A480" s="14"/>
      <c r="B480" s="12"/>
      <c r="C480" s="12"/>
      <c r="D480" s="12"/>
      <c r="E480" s="13"/>
      <c r="F480" s="13"/>
      <c r="G480" s="10" t="str">
        <f t="shared" si="21"/>
        <v/>
      </c>
      <c r="H480" s="13"/>
      <c r="I480" s="10" t="str">
        <f t="shared" si="22"/>
        <v/>
      </c>
      <c r="J480" s="10" t="str">
        <f>IF(B480="","",IF(_xlfn.MAXIFS(F$3:F479,B$3:B479,B480)&gt;0,_xlfn.MAXIFS(F$3:F479,B$3:B479,B480),IFERROR(INDEX(Máquinas!$D$4:$D$53,MATCH(B480,Máquinas!$A$4:$A$53,0)),"")))</f>
        <v/>
      </c>
      <c r="K480" s="10" t="str">
        <f t="shared" si="23"/>
        <v/>
      </c>
      <c r="L480" s="12"/>
    </row>
    <row r="481" spans="1:12" x14ac:dyDescent="0.3">
      <c r="A481" s="14"/>
      <c r="B481" s="12"/>
      <c r="C481" s="12"/>
      <c r="D481" s="12"/>
      <c r="E481" s="13"/>
      <c r="F481" s="13"/>
      <c r="G481" s="10" t="str">
        <f t="shared" si="21"/>
        <v/>
      </c>
      <c r="H481" s="13"/>
      <c r="I481" s="10" t="str">
        <f t="shared" si="22"/>
        <v/>
      </c>
      <c r="J481" s="10" t="str">
        <f>IF(B481="","",IF(_xlfn.MAXIFS(F$3:F480,B$3:B480,B481)&gt;0,_xlfn.MAXIFS(F$3:F480,B$3:B480,B481),IFERROR(INDEX(Máquinas!$D$4:$D$53,MATCH(B481,Máquinas!$A$4:$A$53,0)),"")))</f>
        <v/>
      </c>
      <c r="K481" s="10" t="str">
        <f t="shared" si="23"/>
        <v/>
      </c>
      <c r="L481" s="12"/>
    </row>
    <row r="482" spans="1:12" x14ac:dyDescent="0.3">
      <c r="A482" s="14"/>
      <c r="B482" s="12"/>
      <c r="C482" s="12"/>
      <c r="D482" s="12"/>
      <c r="E482" s="13"/>
      <c r="F482" s="13"/>
      <c r="G482" s="10" t="str">
        <f t="shared" si="21"/>
        <v/>
      </c>
      <c r="H482" s="13"/>
      <c r="I482" s="10" t="str">
        <f t="shared" si="22"/>
        <v/>
      </c>
      <c r="J482" s="10" t="str">
        <f>IF(B482="","",IF(_xlfn.MAXIFS(F$3:F481,B$3:B481,B482)&gt;0,_xlfn.MAXIFS(F$3:F481,B$3:B481,B482),IFERROR(INDEX(Máquinas!$D$4:$D$53,MATCH(B482,Máquinas!$A$4:$A$53,0)),"")))</f>
        <v/>
      </c>
      <c r="K482" s="10" t="str">
        <f t="shared" si="23"/>
        <v/>
      </c>
      <c r="L482" s="12"/>
    </row>
    <row r="483" spans="1:12" x14ac:dyDescent="0.3">
      <c r="A483" s="14"/>
      <c r="B483" s="12"/>
      <c r="C483" s="12"/>
      <c r="D483" s="12"/>
      <c r="E483" s="13"/>
      <c r="F483" s="13"/>
      <c r="G483" s="10" t="str">
        <f t="shared" si="21"/>
        <v/>
      </c>
      <c r="H483" s="13"/>
      <c r="I483" s="10" t="str">
        <f t="shared" si="22"/>
        <v/>
      </c>
      <c r="J483" s="10" t="str">
        <f>IF(B483="","",IF(_xlfn.MAXIFS(F$3:F482,B$3:B482,B483)&gt;0,_xlfn.MAXIFS(F$3:F482,B$3:B482,B483),IFERROR(INDEX(Máquinas!$D$4:$D$53,MATCH(B483,Máquinas!$A$4:$A$53,0)),"")))</f>
        <v/>
      </c>
      <c r="K483" s="10" t="str">
        <f t="shared" si="23"/>
        <v/>
      </c>
      <c r="L483" s="12"/>
    </row>
    <row r="484" spans="1:12" x14ac:dyDescent="0.3">
      <c r="A484" s="14"/>
      <c r="B484" s="12"/>
      <c r="C484" s="12"/>
      <c r="D484" s="12"/>
      <c r="E484" s="13"/>
      <c r="F484" s="13"/>
      <c r="G484" s="10" t="str">
        <f t="shared" si="21"/>
        <v/>
      </c>
      <c r="H484" s="13"/>
      <c r="I484" s="10" t="str">
        <f t="shared" si="22"/>
        <v/>
      </c>
      <c r="J484" s="10" t="str">
        <f>IF(B484="","",IF(_xlfn.MAXIFS(F$3:F483,B$3:B483,B484)&gt;0,_xlfn.MAXIFS(F$3:F483,B$3:B483,B484),IFERROR(INDEX(Máquinas!$D$4:$D$53,MATCH(B484,Máquinas!$A$4:$A$53,0)),"")))</f>
        <v/>
      </c>
      <c r="K484" s="10" t="str">
        <f t="shared" si="23"/>
        <v/>
      </c>
      <c r="L484" s="12"/>
    </row>
    <row r="485" spans="1:12" x14ac:dyDescent="0.3">
      <c r="A485" s="14"/>
      <c r="B485" s="12"/>
      <c r="C485" s="12"/>
      <c r="D485" s="12"/>
      <c r="E485" s="13"/>
      <c r="F485" s="13"/>
      <c r="G485" s="10" t="str">
        <f t="shared" si="21"/>
        <v/>
      </c>
      <c r="H485" s="13"/>
      <c r="I485" s="10" t="str">
        <f t="shared" si="22"/>
        <v/>
      </c>
      <c r="J485" s="10" t="str">
        <f>IF(B485="","",IF(_xlfn.MAXIFS(F$3:F484,B$3:B484,B485)&gt;0,_xlfn.MAXIFS(F$3:F484,B$3:B484,B485),IFERROR(INDEX(Máquinas!$D$4:$D$53,MATCH(B485,Máquinas!$A$4:$A$53,0)),"")))</f>
        <v/>
      </c>
      <c r="K485" s="10" t="str">
        <f t="shared" si="23"/>
        <v/>
      </c>
      <c r="L485" s="12"/>
    </row>
    <row r="486" spans="1:12" x14ac:dyDescent="0.3">
      <c r="A486" s="14"/>
      <c r="B486" s="12"/>
      <c r="C486" s="12"/>
      <c r="D486" s="12"/>
      <c r="E486" s="13"/>
      <c r="F486" s="13"/>
      <c r="G486" s="10" t="str">
        <f t="shared" si="21"/>
        <v/>
      </c>
      <c r="H486" s="13"/>
      <c r="I486" s="10" t="str">
        <f t="shared" si="22"/>
        <v/>
      </c>
      <c r="J486" s="10" t="str">
        <f>IF(B486="","",IF(_xlfn.MAXIFS(F$3:F485,B$3:B485,B486)&gt;0,_xlfn.MAXIFS(F$3:F485,B$3:B485,B486),IFERROR(INDEX(Máquinas!$D$4:$D$53,MATCH(B486,Máquinas!$A$4:$A$53,0)),"")))</f>
        <v/>
      </c>
      <c r="K486" s="10" t="str">
        <f t="shared" si="23"/>
        <v/>
      </c>
      <c r="L486" s="12"/>
    </row>
    <row r="487" spans="1:12" x14ac:dyDescent="0.3">
      <c r="A487" s="14"/>
      <c r="B487" s="12"/>
      <c r="C487" s="12"/>
      <c r="D487" s="12"/>
      <c r="E487" s="13"/>
      <c r="F487" s="13"/>
      <c r="G487" s="10" t="str">
        <f t="shared" si="21"/>
        <v/>
      </c>
      <c r="H487" s="13"/>
      <c r="I487" s="10" t="str">
        <f t="shared" si="22"/>
        <v/>
      </c>
      <c r="J487" s="10" t="str">
        <f>IF(B487="","",IF(_xlfn.MAXIFS(F$3:F486,B$3:B486,B487)&gt;0,_xlfn.MAXIFS(F$3:F486,B$3:B486,B487),IFERROR(INDEX(Máquinas!$D$4:$D$53,MATCH(B487,Máquinas!$A$4:$A$53,0)),"")))</f>
        <v/>
      </c>
      <c r="K487" s="10" t="str">
        <f t="shared" si="23"/>
        <v/>
      </c>
      <c r="L487" s="12"/>
    </row>
    <row r="488" spans="1:12" x14ac:dyDescent="0.3">
      <c r="A488" s="14"/>
      <c r="B488" s="12"/>
      <c r="C488" s="12"/>
      <c r="D488" s="12"/>
      <c r="E488" s="13"/>
      <c r="F488" s="13"/>
      <c r="G488" s="10" t="str">
        <f t="shared" si="21"/>
        <v/>
      </c>
      <c r="H488" s="13"/>
      <c r="I488" s="10" t="str">
        <f t="shared" si="22"/>
        <v/>
      </c>
      <c r="J488" s="10" t="str">
        <f>IF(B488="","",IF(_xlfn.MAXIFS(F$3:F487,B$3:B487,B488)&gt;0,_xlfn.MAXIFS(F$3:F487,B$3:B487,B488),IFERROR(INDEX(Máquinas!$D$4:$D$53,MATCH(B488,Máquinas!$A$4:$A$53,0)),"")))</f>
        <v/>
      </c>
      <c r="K488" s="10" t="str">
        <f t="shared" si="23"/>
        <v/>
      </c>
      <c r="L488" s="12"/>
    </row>
    <row r="489" spans="1:12" x14ac:dyDescent="0.3">
      <c r="A489" s="14"/>
      <c r="B489" s="12"/>
      <c r="C489" s="12"/>
      <c r="D489" s="12"/>
      <c r="E489" s="13"/>
      <c r="F489" s="13"/>
      <c r="G489" s="10" t="str">
        <f t="shared" si="21"/>
        <v/>
      </c>
      <c r="H489" s="13"/>
      <c r="I489" s="10" t="str">
        <f t="shared" si="22"/>
        <v/>
      </c>
      <c r="J489" s="10" t="str">
        <f>IF(B489="","",IF(_xlfn.MAXIFS(F$3:F488,B$3:B488,B489)&gt;0,_xlfn.MAXIFS(F$3:F488,B$3:B488,B489),IFERROR(INDEX(Máquinas!$D$4:$D$53,MATCH(B489,Máquinas!$A$4:$A$53,0)),"")))</f>
        <v/>
      </c>
      <c r="K489" s="10" t="str">
        <f t="shared" si="23"/>
        <v/>
      </c>
      <c r="L489" s="12"/>
    </row>
    <row r="490" spans="1:12" x14ac:dyDescent="0.3">
      <c r="A490" s="14"/>
      <c r="B490" s="12"/>
      <c r="C490" s="12"/>
      <c r="D490" s="12"/>
      <c r="E490" s="13"/>
      <c r="F490" s="13"/>
      <c r="G490" s="10" t="str">
        <f t="shared" si="21"/>
        <v/>
      </c>
      <c r="H490" s="13"/>
      <c r="I490" s="10" t="str">
        <f t="shared" si="22"/>
        <v/>
      </c>
      <c r="J490" s="10" t="str">
        <f>IF(B490="","",IF(_xlfn.MAXIFS(F$3:F489,B$3:B489,B490)&gt;0,_xlfn.MAXIFS(F$3:F489,B$3:B489,B490),IFERROR(INDEX(Máquinas!$D$4:$D$53,MATCH(B490,Máquinas!$A$4:$A$53,0)),"")))</f>
        <v/>
      </c>
      <c r="K490" s="10" t="str">
        <f t="shared" si="23"/>
        <v/>
      </c>
      <c r="L490" s="12"/>
    </row>
    <row r="491" spans="1:12" x14ac:dyDescent="0.3">
      <c r="A491" s="14"/>
      <c r="B491" s="12"/>
      <c r="C491" s="12"/>
      <c r="D491" s="12"/>
      <c r="E491" s="13"/>
      <c r="F491" s="13"/>
      <c r="G491" s="10" t="str">
        <f t="shared" si="21"/>
        <v/>
      </c>
      <c r="H491" s="13"/>
      <c r="I491" s="10" t="str">
        <f t="shared" si="22"/>
        <v/>
      </c>
      <c r="J491" s="10" t="str">
        <f>IF(B491="","",IF(_xlfn.MAXIFS(F$3:F490,B$3:B490,B491)&gt;0,_xlfn.MAXIFS(F$3:F490,B$3:B490,B491),IFERROR(INDEX(Máquinas!$D$4:$D$53,MATCH(B491,Máquinas!$A$4:$A$53,0)),"")))</f>
        <v/>
      </c>
      <c r="K491" s="10" t="str">
        <f t="shared" si="23"/>
        <v/>
      </c>
      <c r="L491" s="12"/>
    </row>
    <row r="492" spans="1:12" x14ac:dyDescent="0.3">
      <c r="A492" s="14"/>
      <c r="B492" s="12"/>
      <c r="C492" s="12"/>
      <c r="D492" s="12"/>
      <c r="E492" s="13"/>
      <c r="F492" s="13"/>
      <c r="G492" s="10" t="str">
        <f t="shared" si="21"/>
        <v/>
      </c>
      <c r="H492" s="13"/>
      <c r="I492" s="10" t="str">
        <f t="shared" si="22"/>
        <v/>
      </c>
      <c r="J492" s="10" t="str">
        <f>IF(B492="","",IF(_xlfn.MAXIFS(F$3:F491,B$3:B491,B492)&gt;0,_xlfn.MAXIFS(F$3:F491,B$3:B491,B492),IFERROR(INDEX(Máquinas!$D$4:$D$53,MATCH(B492,Máquinas!$A$4:$A$53,0)),"")))</f>
        <v/>
      </c>
      <c r="K492" s="10" t="str">
        <f t="shared" si="23"/>
        <v/>
      </c>
      <c r="L492" s="12"/>
    </row>
    <row r="493" spans="1:12" x14ac:dyDescent="0.3">
      <c r="A493" s="14"/>
      <c r="B493" s="12"/>
      <c r="C493" s="12"/>
      <c r="D493" s="12"/>
      <c r="E493" s="13"/>
      <c r="F493" s="13"/>
      <c r="G493" s="10" t="str">
        <f t="shared" si="21"/>
        <v/>
      </c>
      <c r="H493" s="13"/>
      <c r="I493" s="10" t="str">
        <f t="shared" si="22"/>
        <v/>
      </c>
      <c r="J493" s="10" t="str">
        <f>IF(B493="","",IF(_xlfn.MAXIFS(F$3:F492,B$3:B492,B493)&gt;0,_xlfn.MAXIFS(F$3:F492,B$3:B492,B493),IFERROR(INDEX(Máquinas!$D$4:$D$53,MATCH(B493,Máquinas!$A$4:$A$53,0)),"")))</f>
        <v/>
      </c>
      <c r="K493" s="10" t="str">
        <f t="shared" si="23"/>
        <v/>
      </c>
      <c r="L493" s="12"/>
    </row>
    <row r="494" spans="1:12" x14ac:dyDescent="0.3">
      <c r="A494" s="14"/>
      <c r="B494" s="12"/>
      <c r="C494" s="12"/>
      <c r="D494" s="12"/>
      <c r="E494" s="13"/>
      <c r="F494" s="13"/>
      <c r="G494" s="10" t="str">
        <f t="shared" si="21"/>
        <v/>
      </c>
      <c r="H494" s="13"/>
      <c r="I494" s="10" t="str">
        <f t="shared" si="22"/>
        <v/>
      </c>
      <c r="J494" s="10" t="str">
        <f>IF(B494="","",IF(_xlfn.MAXIFS(F$3:F493,B$3:B493,B494)&gt;0,_xlfn.MAXIFS(F$3:F493,B$3:B493,B494),IFERROR(INDEX(Máquinas!$D$4:$D$53,MATCH(B494,Máquinas!$A$4:$A$53,0)),"")))</f>
        <v/>
      </c>
      <c r="K494" s="10" t="str">
        <f t="shared" si="23"/>
        <v/>
      </c>
      <c r="L494" s="12"/>
    </row>
    <row r="495" spans="1:12" x14ac:dyDescent="0.3">
      <c r="A495" s="14"/>
      <c r="B495" s="12"/>
      <c r="C495" s="12"/>
      <c r="D495" s="12"/>
      <c r="E495" s="13"/>
      <c r="F495" s="13"/>
      <c r="G495" s="10" t="str">
        <f t="shared" si="21"/>
        <v/>
      </c>
      <c r="H495" s="13"/>
      <c r="I495" s="10" t="str">
        <f t="shared" si="22"/>
        <v/>
      </c>
      <c r="J495" s="10" t="str">
        <f>IF(B495="","",IF(_xlfn.MAXIFS(F$3:F494,B$3:B494,B495)&gt;0,_xlfn.MAXIFS(F$3:F494,B$3:B494,B495),IFERROR(INDEX(Máquinas!$D$4:$D$53,MATCH(B495,Máquinas!$A$4:$A$53,0)),"")))</f>
        <v/>
      </c>
      <c r="K495" s="10" t="str">
        <f t="shared" si="23"/>
        <v/>
      </c>
      <c r="L495" s="12"/>
    </row>
    <row r="496" spans="1:12" x14ac:dyDescent="0.3">
      <c r="A496" s="14"/>
      <c r="B496" s="12"/>
      <c r="C496" s="12"/>
      <c r="D496" s="12"/>
      <c r="E496" s="13"/>
      <c r="F496" s="13"/>
      <c r="G496" s="10" t="str">
        <f t="shared" si="21"/>
        <v/>
      </c>
      <c r="H496" s="13"/>
      <c r="I496" s="10" t="str">
        <f t="shared" si="22"/>
        <v/>
      </c>
      <c r="J496" s="10" t="str">
        <f>IF(B496="","",IF(_xlfn.MAXIFS(F$3:F495,B$3:B495,B496)&gt;0,_xlfn.MAXIFS(F$3:F495,B$3:B495,B496),IFERROR(INDEX(Máquinas!$D$4:$D$53,MATCH(B496,Máquinas!$A$4:$A$53,0)),"")))</f>
        <v/>
      </c>
      <c r="K496" s="10" t="str">
        <f t="shared" si="23"/>
        <v/>
      </c>
      <c r="L496" s="12"/>
    </row>
    <row r="497" spans="1:12" x14ac:dyDescent="0.3">
      <c r="A497" s="14"/>
      <c r="B497" s="12"/>
      <c r="C497" s="12"/>
      <c r="D497" s="12"/>
      <c r="E497" s="13"/>
      <c r="F497" s="13"/>
      <c r="G497" s="10" t="str">
        <f t="shared" si="21"/>
        <v/>
      </c>
      <c r="H497" s="13"/>
      <c r="I497" s="10" t="str">
        <f t="shared" si="22"/>
        <v/>
      </c>
      <c r="J497" s="10" t="str">
        <f>IF(B497="","",IF(_xlfn.MAXIFS(F$3:F496,B$3:B496,B497)&gt;0,_xlfn.MAXIFS(F$3:F496,B$3:B496,B497),IFERROR(INDEX(Máquinas!$D$4:$D$53,MATCH(B497,Máquinas!$A$4:$A$53,0)),"")))</f>
        <v/>
      </c>
      <c r="K497" s="10" t="str">
        <f t="shared" si="23"/>
        <v/>
      </c>
      <c r="L497" s="12"/>
    </row>
    <row r="498" spans="1:12" x14ac:dyDescent="0.3">
      <c r="A498" s="14"/>
      <c r="B498" s="12"/>
      <c r="C498" s="12"/>
      <c r="D498" s="12"/>
      <c r="E498" s="13"/>
      <c r="F498" s="13"/>
      <c r="G498" s="10" t="str">
        <f t="shared" si="21"/>
        <v/>
      </c>
      <c r="H498" s="13"/>
      <c r="I498" s="10" t="str">
        <f t="shared" si="22"/>
        <v/>
      </c>
      <c r="J498" s="10" t="str">
        <f>IF(B498="","",IF(_xlfn.MAXIFS(F$3:F497,B$3:B497,B498)&gt;0,_xlfn.MAXIFS(F$3:F497,B$3:B497,B498),IFERROR(INDEX(Máquinas!$D$4:$D$53,MATCH(B498,Máquinas!$A$4:$A$53,0)),"")))</f>
        <v/>
      </c>
      <c r="K498" s="10" t="str">
        <f t="shared" si="23"/>
        <v/>
      </c>
      <c r="L498" s="12"/>
    </row>
    <row r="499" spans="1:12" x14ac:dyDescent="0.3">
      <c r="A499" s="14"/>
      <c r="B499" s="12"/>
      <c r="C499" s="12"/>
      <c r="D499" s="12"/>
      <c r="E499" s="13"/>
      <c r="F499" s="13"/>
      <c r="G499" s="10" t="str">
        <f t="shared" si="21"/>
        <v/>
      </c>
      <c r="H499" s="13"/>
      <c r="I499" s="10" t="str">
        <f t="shared" si="22"/>
        <v/>
      </c>
      <c r="J499" s="10" t="str">
        <f>IF(B499="","",IF(_xlfn.MAXIFS(F$3:F498,B$3:B498,B499)&gt;0,_xlfn.MAXIFS(F$3:F498,B$3:B498,B499),IFERROR(INDEX(Máquinas!$D$4:$D$53,MATCH(B499,Máquinas!$A$4:$A$53,0)),"")))</f>
        <v/>
      </c>
      <c r="K499" s="10" t="str">
        <f t="shared" si="23"/>
        <v/>
      </c>
      <c r="L499" s="12"/>
    </row>
    <row r="500" spans="1:12" x14ac:dyDescent="0.3">
      <c r="A500" s="14"/>
      <c r="B500" s="12"/>
      <c r="C500" s="12"/>
      <c r="D500" s="12"/>
      <c r="E500" s="13"/>
      <c r="F500" s="13"/>
      <c r="G500" s="10" t="str">
        <f t="shared" si="21"/>
        <v/>
      </c>
      <c r="H500" s="13"/>
      <c r="I500" s="10" t="str">
        <f t="shared" si="22"/>
        <v/>
      </c>
      <c r="J500" s="10" t="str">
        <f>IF(B500="","",IF(_xlfn.MAXIFS(F$3:F499,B$3:B499,B500)&gt;0,_xlfn.MAXIFS(F$3:F499,B$3:B499,B500),IFERROR(INDEX(Máquinas!$D$4:$D$53,MATCH(B500,Máquinas!$A$4:$A$53,0)),"")))</f>
        <v/>
      </c>
      <c r="K500" s="10" t="str">
        <f t="shared" si="23"/>
        <v/>
      </c>
      <c r="L500" s="12"/>
    </row>
    <row r="501" spans="1:12" x14ac:dyDescent="0.3">
      <c r="A501" s="14"/>
      <c r="B501" s="12"/>
      <c r="C501" s="12"/>
      <c r="D501" s="12"/>
      <c r="E501" s="13"/>
      <c r="F501" s="13"/>
      <c r="G501" s="10" t="str">
        <f t="shared" si="21"/>
        <v/>
      </c>
      <c r="H501" s="13"/>
      <c r="I501" s="10" t="str">
        <f t="shared" si="22"/>
        <v/>
      </c>
      <c r="J501" s="10" t="str">
        <f>IF(B501="","",IF(_xlfn.MAXIFS(F$3:F500,B$3:B500,B501)&gt;0,_xlfn.MAXIFS(F$3:F500,B$3:B500,B501),IFERROR(INDEX(Máquinas!$D$4:$D$53,MATCH(B501,Máquinas!$A$4:$A$53,0)),"")))</f>
        <v/>
      </c>
      <c r="K501" s="10" t="str">
        <f t="shared" si="23"/>
        <v/>
      </c>
      <c r="L501" s="12"/>
    </row>
    <row r="502" spans="1:12" x14ac:dyDescent="0.3">
      <c r="A502" s="14"/>
      <c r="B502" s="12"/>
      <c r="C502" s="12"/>
      <c r="D502" s="12"/>
      <c r="E502" s="13"/>
      <c r="F502" s="13"/>
      <c r="G502" s="10" t="str">
        <f t="shared" si="21"/>
        <v/>
      </c>
      <c r="H502" s="13"/>
      <c r="I502" s="10" t="str">
        <f t="shared" si="22"/>
        <v/>
      </c>
      <c r="J502" s="10" t="str">
        <f>IF(B502="","",IF(_xlfn.MAXIFS(F$3:F501,B$3:B501,B502)&gt;0,_xlfn.MAXIFS(F$3:F501,B$3:B501,B502),IFERROR(INDEX(Máquinas!$D$4:$D$53,MATCH(B502,Máquinas!$A$4:$A$53,0)),"")))</f>
        <v/>
      </c>
      <c r="K502" s="10" t="str">
        <f t="shared" si="23"/>
        <v/>
      </c>
      <c r="L502" s="12"/>
    </row>
    <row r="503" spans="1:12" x14ac:dyDescent="0.3">
      <c r="A503" s="14"/>
      <c r="B503" s="12"/>
      <c r="C503" s="12"/>
      <c r="D503" s="12"/>
      <c r="E503" s="13"/>
      <c r="F503" s="13"/>
      <c r="G503" s="10" t="str">
        <f t="shared" si="21"/>
        <v/>
      </c>
      <c r="H503" s="13"/>
      <c r="I503" s="10" t="str">
        <f t="shared" si="22"/>
        <v/>
      </c>
      <c r="J503" s="10" t="str">
        <f>IF(B503="","",IF(_xlfn.MAXIFS(F$3:F502,B$3:B502,B503)&gt;0,_xlfn.MAXIFS(F$3:F502,B$3:B502,B503),IFERROR(INDEX(Máquinas!$D$4:$D$53,MATCH(B503,Máquinas!$A$4:$A$53,0)),"")))</f>
        <v/>
      </c>
      <c r="K503" s="10" t="str">
        <f t="shared" si="23"/>
        <v/>
      </c>
      <c r="L503" s="12"/>
    </row>
    <row r="504" spans="1:12" x14ac:dyDescent="0.3">
      <c r="A504" s="14"/>
      <c r="B504" s="12"/>
      <c r="C504" s="12"/>
      <c r="D504" s="12"/>
      <c r="E504" s="13"/>
      <c r="F504" s="13"/>
      <c r="G504" s="10" t="str">
        <f t="shared" si="21"/>
        <v/>
      </c>
      <c r="H504" s="13"/>
      <c r="I504" s="10" t="str">
        <f t="shared" si="22"/>
        <v/>
      </c>
      <c r="J504" s="10" t="str">
        <f>IF(B504="","",IF(_xlfn.MAXIFS(F$3:F503,B$3:B503,B504)&gt;0,_xlfn.MAXIFS(F$3:F503,B$3:B503,B504),IFERROR(INDEX(Máquinas!$D$4:$D$53,MATCH(B504,Máquinas!$A$4:$A$53,0)),"")))</f>
        <v/>
      </c>
      <c r="K504" s="10" t="str">
        <f t="shared" si="23"/>
        <v/>
      </c>
      <c r="L504" s="12"/>
    </row>
    <row r="505" spans="1:12" x14ac:dyDescent="0.3">
      <c r="A505" s="14"/>
      <c r="B505" s="12"/>
      <c r="C505" s="12"/>
      <c r="D505" s="12"/>
      <c r="E505" s="13"/>
      <c r="F505" s="13"/>
      <c r="G505" s="10" t="str">
        <f t="shared" si="21"/>
        <v/>
      </c>
      <c r="H505" s="13"/>
      <c r="I505" s="10" t="str">
        <f t="shared" si="22"/>
        <v/>
      </c>
      <c r="J505" s="10" t="str">
        <f>IF(B505="","",IF(_xlfn.MAXIFS(F$3:F504,B$3:B504,B505)&gt;0,_xlfn.MAXIFS(F$3:F504,B$3:B504,B505),IFERROR(INDEX(Máquinas!$D$4:$D$53,MATCH(B505,Máquinas!$A$4:$A$53,0)),"")))</f>
        <v/>
      </c>
      <c r="K505" s="10" t="str">
        <f t="shared" si="23"/>
        <v/>
      </c>
      <c r="L505" s="12"/>
    </row>
    <row r="506" spans="1:12" x14ac:dyDescent="0.3">
      <c r="A506" s="14"/>
      <c r="B506" s="12"/>
      <c r="C506" s="12"/>
      <c r="D506" s="12"/>
      <c r="E506" s="13"/>
      <c r="F506" s="13"/>
      <c r="G506" s="10" t="str">
        <f t="shared" si="21"/>
        <v/>
      </c>
      <c r="H506" s="13"/>
      <c r="I506" s="10" t="str">
        <f t="shared" si="22"/>
        <v/>
      </c>
      <c r="J506" s="10" t="str">
        <f>IF(B506="","",IF(_xlfn.MAXIFS(F$3:F505,B$3:B505,B506)&gt;0,_xlfn.MAXIFS(F$3:F505,B$3:B505,B506),IFERROR(INDEX(Máquinas!$D$4:$D$53,MATCH(B506,Máquinas!$A$4:$A$53,0)),"")))</f>
        <v/>
      </c>
      <c r="K506" s="10" t="str">
        <f t="shared" si="23"/>
        <v/>
      </c>
      <c r="L506" s="12"/>
    </row>
    <row r="507" spans="1:12" x14ac:dyDescent="0.3">
      <c r="A507" s="14"/>
      <c r="B507" s="12"/>
      <c r="C507" s="12"/>
      <c r="D507" s="12"/>
      <c r="E507" s="13"/>
      <c r="F507" s="13"/>
      <c r="G507" s="10" t="str">
        <f t="shared" si="21"/>
        <v/>
      </c>
      <c r="H507" s="13"/>
      <c r="I507" s="10" t="str">
        <f t="shared" si="22"/>
        <v/>
      </c>
      <c r="J507" s="10" t="str">
        <f>IF(B507="","",IF(_xlfn.MAXIFS(F$3:F506,B$3:B506,B507)&gt;0,_xlfn.MAXIFS(F$3:F506,B$3:B506,B507),IFERROR(INDEX(Máquinas!$D$4:$D$53,MATCH(B507,Máquinas!$A$4:$A$53,0)),"")))</f>
        <v/>
      </c>
      <c r="K507" s="10" t="str">
        <f t="shared" si="23"/>
        <v/>
      </c>
      <c r="L507" s="12"/>
    </row>
    <row r="508" spans="1:12" x14ac:dyDescent="0.3">
      <c r="A508" s="14"/>
      <c r="B508" s="12"/>
      <c r="C508" s="12"/>
      <c r="D508" s="12"/>
      <c r="E508" s="13"/>
      <c r="F508" s="13"/>
      <c r="G508" s="10" t="str">
        <f t="shared" si="21"/>
        <v/>
      </c>
      <c r="H508" s="13"/>
      <c r="I508" s="10" t="str">
        <f t="shared" si="22"/>
        <v/>
      </c>
      <c r="J508" s="10" t="str">
        <f>IF(B508="","",IF(_xlfn.MAXIFS(F$3:F507,B$3:B507,B508)&gt;0,_xlfn.MAXIFS(F$3:F507,B$3:B507,B508),IFERROR(INDEX(Máquinas!$D$4:$D$53,MATCH(B508,Máquinas!$A$4:$A$53,0)),"")))</f>
        <v/>
      </c>
      <c r="K508" s="10" t="str">
        <f t="shared" si="23"/>
        <v/>
      </c>
      <c r="L508" s="12"/>
    </row>
    <row r="509" spans="1:12" x14ac:dyDescent="0.3">
      <c r="A509" s="14"/>
      <c r="B509" s="12"/>
      <c r="C509" s="12"/>
      <c r="D509" s="12"/>
      <c r="E509" s="13"/>
      <c r="F509" s="13"/>
      <c r="G509" s="10" t="str">
        <f t="shared" si="21"/>
        <v/>
      </c>
      <c r="H509" s="13"/>
      <c r="I509" s="10" t="str">
        <f t="shared" si="22"/>
        <v/>
      </c>
      <c r="J509" s="10" t="str">
        <f>IF(B509="","",IF(_xlfn.MAXIFS(F$3:F508,B$3:B508,B509)&gt;0,_xlfn.MAXIFS(F$3:F508,B$3:B508,B509),IFERROR(INDEX(Máquinas!$D$4:$D$53,MATCH(B509,Máquinas!$A$4:$A$53,0)),"")))</f>
        <v/>
      </c>
      <c r="K509" s="10" t="str">
        <f t="shared" si="23"/>
        <v/>
      </c>
      <c r="L509" s="12"/>
    </row>
    <row r="510" spans="1:12" x14ac:dyDescent="0.3">
      <c r="A510" s="14"/>
      <c r="B510" s="12"/>
      <c r="C510" s="12"/>
      <c r="D510" s="12"/>
      <c r="E510" s="13"/>
      <c r="F510" s="13"/>
      <c r="G510" s="10" t="str">
        <f t="shared" si="21"/>
        <v/>
      </c>
      <c r="H510" s="13"/>
      <c r="I510" s="10" t="str">
        <f t="shared" si="22"/>
        <v/>
      </c>
      <c r="J510" s="10" t="str">
        <f>IF(B510="","",IF(_xlfn.MAXIFS(F$3:F509,B$3:B509,B510)&gt;0,_xlfn.MAXIFS(F$3:F509,B$3:B509,B510),IFERROR(INDEX(Máquinas!$D$4:$D$53,MATCH(B510,Máquinas!$A$4:$A$53,0)),"")))</f>
        <v/>
      </c>
      <c r="K510" s="10" t="str">
        <f t="shared" si="23"/>
        <v/>
      </c>
      <c r="L510" s="12"/>
    </row>
    <row r="511" spans="1:12" x14ac:dyDescent="0.3">
      <c r="A511" s="14"/>
      <c r="B511" s="12"/>
      <c r="C511" s="12"/>
      <c r="D511" s="12"/>
      <c r="E511" s="13"/>
      <c r="F511" s="13"/>
      <c r="G511" s="10" t="str">
        <f t="shared" si="21"/>
        <v/>
      </c>
      <c r="H511" s="13"/>
      <c r="I511" s="10" t="str">
        <f t="shared" si="22"/>
        <v/>
      </c>
      <c r="J511" s="10" t="str">
        <f>IF(B511="","",IF(_xlfn.MAXIFS(F$3:F510,B$3:B510,B511)&gt;0,_xlfn.MAXIFS(F$3:F510,B$3:B510,B511),IFERROR(INDEX(Máquinas!$D$4:$D$53,MATCH(B511,Máquinas!$A$4:$A$53,0)),"")))</f>
        <v/>
      </c>
      <c r="K511" s="10" t="str">
        <f t="shared" si="23"/>
        <v/>
      </c>
      <c r="L511" s="12"/>
    </row>
    <row r="512" spans="1:12" x14ac:dyDescent="0.3">
      <c r="A512" s="14"/>
      <c r="B512" s="12"/>
      <c r="C512" s="12"/>
      <c r="D512" s="12"/>
      <c r="E512" s="13"/>
      <c r="F512" s="13"/>
      <c r="G512" s="10" t="str">
        <f t="shared" si="21"/>
        <v/>
      </c>
      <c r="H512" s="13"/>
      <c r="I512" s="10" t="str">
        <f t="shared" si="22"/>
        <v/>
      </c>
      <c r="J512" s="10" t="str">
        <f>IF(B512="","",IF(_xlfn.MAXIFS(F$3:F511,B$3:B511,B512)&gt;0,_xlfn.MAXIFS(F$3:F511,B$3:B511,B512),IFERROR(INDEX(Máquinas!$D$4:$D$53,MATCH(B512,Máquinas!$A$4:$A$53,0)),"")))</f>
        <v/>
      </c>
      <c r="K512" s="10" t="str">
        <f t="shared" si="23"/>
        <v/>
      </c>
      <c r="L512" s="12"/>
    </row>
    <row r="513" spans="1:12" x14ac:dyDescent="0.3">
      <c r="A513" s="14"/>
      <c r="B513" s="12"/>
      <c r="C513" s="12"/>
      <c r="D513" s="12"/>
      <c r="E513" s="13"/>
      <c r="F513" s="13"/>
      <c r="G513" s="10" t="str">
        <f t="shared" si="21"/>
        <v/>
      </c>
      <c r="H513" s="13"/>
      <c r="I513" s="10" t="str">
        <f t="shared" si="22"/>
        <v/>
      </c>
      <c r="J513" s="10" t="str">
        <f>IF(B513="","",IF(_xlfn.MAXIFS(F$3:F512,B$3:B512,B513)&gt;0,_xlfn.MAXIFS(F$3:F512,B$3:B512,B513),IFERROR(INDEX(Máquinas!$D$4:$D$53,MATCH(B513,Máquinas!$A$4:$A$53,0)),"")))</f>
        <v/>
      </c>
      <c r="K513" s="10" t="str">
        <f t="shared" si="23"/>
        <v/>
      </c>
      <c r="L513" s="12"/>
    </row>
    <row r="514" spans="1:12" x14ac:dyDescent="0.3">
      <c r="A514" s="14"/>
      <c r="B514" s="12"/>
      <c r="C514" s="12"/>
      <c r="D514" s="12"/>
      <c r="E514" s="13"/>
      <c r="F514" s="13"/>
      <c r="G514" s="10" t="str">
        <f t="shared" si="21"/>
        <v/>
      </c>
      <c r="H514" s="13"/>
      <c r="I514" s="10" t="str">
        <f t="shared" si="22"/>
        <v/>
      </c>
      <c r="J514" s="10" t="str">
        <f>IF(B514="","",IF(_xlfn.MAXIFS(F$3:F513,B$3:B513,B514)&gt;0,_xlfn.MAXIFS(F$3:F513,B$3:B513,B514),IFERROR(INDEX(Máquinas!$D$4:$D$53,MATCH(B514,Máquinas!$A$4:$A$53,0)),"")))</f>
        <v/>
      </c>
      <c r="K514" s="10" t="str">
        <f t="shared" si="23"/>
        <v/>
      </c>
      <c r="L514" s="12"/>
    </row>
    <row r="515" spans="1:12" x14ac:dyDescent="0.3">
      <c r="A515" s="14"/>
      <c r="B515" s="12"/>
      <c r="C515" s="12"/>
      <c r="D515" s="12"/>
      <c r="E515" s="13"/>
      <c r="F515" s="13"/>
      <c r="G515" s="10" t="str">
        <f t="shared" si="21"/>
        <v/>
      </c>
      <c r="H515" s="13"/>
      <c r="I515" s="10" t="str">
        <f t="shared" si="22"/>
        <v/>
      </c>
      <c r="J515" s="10" t="str">
        <f>IF(B515="","",IF(_xlfn.MAXIFS(F$3:F514,B$3:B514,B515)&gt;0,_xlfn.MAXIFS(F$3:F514,B$3:B514,B515),IFERROR(INDEX(Máquinas!$D$4:$D$53,MATCH(B515,Máquinas!$A$4:$A$53,0)),"")))</f>
        <v/>
      </c>
      <c r="K515" s="10" t="str">
        <f t="shared" si="23"/>
        <v/>
      </c>
      <c r="L515" s="12"/>
    </row>
    <row r="516" spans="1:12" x14ac:dyDescent="0.3">
      <c r="A516" s="14"/>
      <c r="B516" s="12"/>
      <c r="C516" s="12"/>
      <c r="D516" s="12"/>
      <c r="E516" s="13"/>
      <c r="F516" s="13"/>
      <c r="G516" s="10" t="str">
        <f t="shared" ref="G516:G579" si="24">IF(OR(E516="",F516=""),"",ROUND(F516-E516,1))</f>
        <v/>
      </c>
      <c r="H516" s="13"/>
      <c r="I516" s="10" t="str">
        <f t="shared" ref="I516:I579" si="25">IF(OR(G516="",H516=""),"",ROUND(G516-H516,1))</f>
        <v/>
      </c>
      <c r="J516" s="10" t="str">
        <f>IF(B516="","",IF(_xlfn.MAXIFS(F$3:F515,B$3:B515,B516)&gt;0,_xlfn.MAXIFS(F$3:F515,B$3:B515,B516),IFERROR(INDEX(Máquinas!$D$4:$D$53,MATCH(B516,Máquinas!$A$4:$A$53,0)),"")))</f>
        <v/>
      </c>
      <c r="K516" s="10" t="str">
        <f t="shared" ref="K516:K579" si="26">IF(OR(E516="",J516=""),"",ROUND(E516-J516,1))</f>
        <v/>
      </c>
      <c r="L516" s="12"/>
    </row>
    <row r="517" spans="1:12" x14ac:dyDescent="0.3">
      <c r="A517" s="14"/>
      <c r="B517" s="12"/>
      <c r="C517" s="12"/>
      <c r="D517" s="12"/>
      <c r="E517" s="13"/>
      <c r="F517" s="13"/>
      <c r="G517" s="10" t="str">
        <f t="shared" si="24"/>
        <v/>
      </c>
      <c r="H517" s="13"/>
      <c r="I517" s="10" t="str">
        <f t="shared" si="25"/>
        <v/>
      </c>
      <c r="J517" s="10" t="str">
        <f>IF(B517="","",IF(_xlfn.MAXIFS(F$3:F516,B$3:B516,B517)&gt;0,_xlfn.MAXIFS(F$3:F516,B$3:B516,B517),IFERROR(INDEX(Máquinas!$D$4:$D$53,MATCH(B517,Máquinas!$A$4:$A$53,0)),"")))</f>
        <v/>
      </c>
      <c r="K517" s="10" t="str">
        <f t="shared" si="26"/>
        <v/>
      </c>
      <c r="L517" s="12"/>
    </row>
    <row r="518" spans="1:12" x14ac:dyDescent="0.3">
      <c r="A518" s="14"/>
      <c r="B518" s="12"/>
      <c r="C518" s="12"/>
      <c r="D518" s="12"/>
      <c r="E518" s="13"/>
      <c r="F518" s="13"/>
      <c r="G518" s="10" t="str">
        <f t="shared" si="24"/>
        <v/>
      </c>
      <c r="H518" s="13"/>
      <c r="I518" s="10" t="str">
        <f t="shared" si="25"/>
        <v/>
      </c>
      <c r="J518" s="10" t="str">
        <f>IF(B518="","",IF(_xlfn.MAXIFS(F$3:F517,B$3:B517,B518)&gt;0,_xlfn.MAXIFS(F$3:F517,B$3:B517,B518),IFERROR(INDEX(Máquinas!$D$4:$D$53,MATCH(B518,Máquinas!$A$4:$A$53,0)),"")))</f>
        <v/>
      </c>
      <c r="K518" s="10" t="str">
        <f t="shared" si="26"/>
        <v/>
      </c>
      <c r="L518" s="12"/>
    </row>
    <row r="519" spans="1:12" x14ac:dyDescent="0.3">
      <c r="A519" s="14"/>
      <c r="B519" s="12"/>
      <c r="C519" s="12"/>
      <c r="D519" s="12"/>
      <c r="E519" s="13"/>
      <c r="F519" s="13"/>
      <c r="G519" s="10" t="str">
        <f t="shared" si="24"/>
        <v/>
      </c>
      <c r="H519" s="13"/>
      <c r="I519" s="10" t="str">
        <f t="shared" si="25"/>
        <v/>
      </c>
      <c r="J519" s="10" t="str">
        <f>IF(B519="","",IF(_xlfn.MAXIFS(F$3:F518,B$3:B518,B519)&gt;0,_xlfn.MAXIFS(F$3:F518,B$3:B518,B519),IFERROR(INDEX(Máquinas!$D$4:$D$53,MATCH(B519,Máquinas!$A$4:$A$53,0)),"")))</f>
        <v/>
      </c>
      <c r="K519" s="10" t="str">
        <f t="shared" si="26"/>
        <v/>
      </c>
      <c r="L519" s="12"/>
    </row>
    <row r="520" spans="1:12" x14ac:dyDescent="0.3">
      <c r="A520" s="14"/>
      <c r="B520" s="12"/>
      <c r="C520" s="12"/>
      <c r="D520" s="12"/>
      <c r="E520" s="13"/>
      <c r="F520" s="13"/>
      <c r="G520" s="10" t="str">
        <f t="shared" si="24"/>
        <v/>
      </c>
      <c r="H520" s="13"/>
      <c r="I520" s="10" t="str">
        <f t="shared" si="25"/>
        <v/>
      </c>
      <c r="J520" s="10" t="str">
        <f>IF(B520="","",IF(_xlfn.MAXIFS(F$3:F519,B$3:B519,B520)&gt;0,_xlfn.MAXIFS(F$3:F519,B$3:B519,B520),IFERROR(INDEX(Máquinas!$D$4:$D$53,MATCH(B520,Máquinas!$A$4:$A$53,0)),"")))</f>
        <v/>
      </c>
      <c r="K520" s="10" t="str">
        <f t="shared" si="26"/>
        <v/>
      </c>
      <c r="L520" s="12"/>
    </row>
    <row r="521" spans="1:12" x14ac:dyDescent="0.3">
      <c r="A521" s="14"/>
      <c r="B521" s="12"/>
      <c r="C521" s="12"/>
      <c r="D521" s="12"/>
      <c r="E521" s="13"/>
      <c r="F521" s="13"/>
      <c r="G521" s="10" t="str">
        <f t="shared" si="24"/>
        <v/>
      </c>
      <c r="H521" s="13"/>
      <c r="I521" s="10" t="str">
        <f t="shared" si="25"/>
        <v/>
      </c>
      <c r="J521" s="10" t="str">
        <f>IF(B521="","",IF(_xlfn.MAXIFS(F$3:F520,B$3:B520,B521)&gt;0,_xlfn.MAXIFS(F$3:F520,B$3:B520,B521),IFERROR(INDEX(Máquinas!$D$4:$D$53,MATCH(B521,Máquinas!$A$4:$A$53,0)),"")))</f>
        <v/>
      </c>
      <c r="K521" s="10" t="str">
        <f t="shared" si="26"/>
        <v/>
      </c>
      <c r="L521" s="12"/>
    </row>
    <row r="522" spans="1:12" x14ac:dyDescent="0.3">
      <c r="A522" s="14"/>
      <c r="B522" s="12"/>
      <c r="C522" s="12"/>
      <c r="D522" s="12"/>
      <c r="E522" s="13"/>
      <c r="F522" s="13"/>
      <c r="G522" s="10" t="str">
        <f t="shared" si="24"/>
        <v/>
      </c>
      <c r="H522" s="13"/>
      <c r="I522" s="10" t="str">
        <f t="shared" si="25"/>
        <v/>
      </c>
      <c r="J522" s="10" t="str">
        <f>IF(B522="","",IF(_xlfn.MAXIFS(F$3:F521,B$3:B521,B522)&gt;0,_xlfn.MAXIFS(F$3:F521,B$3:B521,B522),IFERROR(INDEX(Máquinas!$D$4:$D$53,MATCH(B522,Máquinas!$A$4:$A$53,0)),"")))</f>
        <v/>
      </c>
      <c r="K522" s="10" t="str">
        <f t="shared" si="26"/>
        <v/>
      </c>
      <c r="L522" s="12"/>
    </row>
    <row r="523" spans="1:12" x14ac:dyDescent="0.3">
      <c r="A523" s="14"/>
      <c r="B523" s="12"/>
      <c r="C523" s="12"/>
      <c r="D523" s="12"/>
      <c r="E523" s="13"/>
      <c r="F523" s="13"/>
      <c r="G523" s="10" t="str">
        <f t="shared" si="24"/>
        <v/>
      </c>
      <c r="H523" s="13"/>
      <c r="I523" s="10" t="str">
        <f t="shared" si="25"/>
        <v/>
      </c>
      <c r="J523" s="10" t="str">
        <f>IF(B523="","",IF(_xlfn.MAXIFS(F$3:F522,B$3:B522,B523)&gt;0,_xlfn.MAXIFS(F$3:F522,B$3:B522,B523),IFERROR(INDEX(Máquinas!$D$4:$D$53,MATCH(B523,Máquinas!$A$4:$A$53,0)),"")))</f>
        <v/>
      </c>
      <c r="K523" s="10" t="str">
        <f t="shared" si="26"/>
        <v/>
      </c>
      <c r="L523" s="12"/>
    </row>
    <row r="524" spans="1:12" x14ac:dyDescent="0.3">
      <c r="A524" s="14"/>
      <c r="B524" s="12"/>
      <c r="C524" s="12"/>
      <c r="D524" s="12"/>
      <c r="E524" s="13"/>
      <c r="F524" s="13"/>
      <c r="G524" s="10" t="str">
        <f t="shared" si="24"/>
        <v/>
      </c>
      <c r="H524" s="13"/>
      <c r="I524" s="10" t="str">
        <f t="shared" si="25"/>
        <v/>
      </c>
      <c r="J524" s="10" t="str">
        <f>IF(B524="","",IF(_xlfn.MAXIFS(F$3:F523,B$3:B523,B524)&gt;0,_xlfn.MAXIFS(F$3:F523,B$3:B523,B524),IFERROR(INDEX(Máquinas!$D$4:$D$53,MATCH(B524,Máquinas!$A$4:$A$53,0)),"")))</f>
        <v/>
      </c>
      <c r="K524" s="10" t="str">
        <f t="shared" si="26"/>
        <v/>
      </c>
      <c r="L524" s="12"/>
    </row>
    <row r="525" spans="1:12" x14ac:dyDescent="0.3">
      <c r="A525" s="14"/>
      <c r="B525" s="12"/>
      <c r="C525" s="12"/>
      <c r="D525" s="12"/>
      <c r="E525" s="13"/>
      <c r="F525" s="13"/>
      <c r="G525" s="10" t="str">
        <f t="shared" si="24"/>
        <v/>
      </c>
      <c r="H525" s="13"/>
      <c r="I525" s="10" t="str">
        <f t="shared" si="25"/>
        <v/>
      </c>
      <c r="J525" s="10" t="str">
        <f>IF(B525="","",IF(_xlfn.MAXIFS(F$3:F524,B$3:B524,B525)&gt;0,_xlfn.MAXIFS(F$3:F524,B$3:B524,B525),IFERROR(INDEX(Máquinas!$D$4:$D$53,MATCH(B525,Máquinas!$A$4:$A$53,0)),"")))</f>
        <v/>
      </c>
      <c r="K525" s="10" t="str">
        <f t="shared" si="26"/>
        <v/>
      </c>
      <c r="L525" s="12"/>
    </row>
    <row r="526" spans="1:12" x14ac:dyDescent="0.3">
      <c r="A526" s="14"/>
      <c r="B526" s="12"/>
      <c r="C526" s="12"/>
      <c r="D526" s="12"/>
      <c r="E526" s="13"/>
      <c r="F526" s="13"/>
      <c r="G526" s="10" t="str">
        <f t="shared" si="24"/>
        <v/>
      </c>
      <c r="H526" s="13"/>
      <c r="I526" s="10" t="str">
        <f t="shared" si="25"/>
        <v/>
      </c>
      <c r="J526" s="10" t="str">
        <f>IF(B526="","",IF(_xlfn.MAXIFS(F$3:F525,B$3:B525,B526)&gt;0,_xlfn.MAXIFS(F$3:F525,B$3:B525,B526),IFERROR(INDEX(Máquinas!$D$4:$D$53,MATCH(B526,Máquinas!$A$4:$A$53,0)),"")))</f>
        <v/>
      </c>
      <c r="K526" s="10" t="str">
        <f t="shared" si="26"/>
        <v/>
      </c>
      <c r="L526" s="12"/>
    </row>
    <row r="527" spans="1:12" x14ac:dyDescent="0.3">
      <c r="A527" s="14"/>
      <c r="B527" s="12"/>
      <c r="C527" s="12"/>
      <c r="D527" s="12"/>
      <c r="E527" s="13"/>
      <c r="F527" s="13"/>
      <c r="G527" s="10" t="str">
        <f t="shared" si="24"/>
        <v/>
      </c>
      <c r="H527" s="13"/>
      <c r="I527" s="10" t="str">
        <f t="shared" si="25"/>
        <v/>
      </c>
      <c r="J527" s="10" t="str">
        <f>IF(B527="","",IF(_xlfn.MAXIFS(F$3:F526,B$3:B526,B527)&gt;0,_xlfn.MAXIFS(F$3:F526,B$3:B526,B527),IFERROR(INDEX(Máquinas!$D$4:$D$53,MATCH(B527,Máquinas!$A$4:$A$53,0)),"")))</f>
        <v/>
      </c>
      <c r="K527" s="10" t="str">
        <f t="shared" si="26"/>
        <v/>
      </c>
      <c r="L527" s="12"/>
    </row>
    <row r="528" spans="1:12" x14ac:dyDescent="0.3">
      <c r="A528" s="14"/>
      <c r="B528" s="12"/>
      <c r="C528" s="12"/>
      <c r="D528" s="12"/>
      <c r="E528" s="13"/>
      <c r="F528" s="13"/>
      <c r="G528" s="10" t="str">
        <f t="shared" si="24"/>
        <v/>
      </c>
      <c r="H528" s="13"/>
      <c r="I528" s="10" t="str">
        <f t="shared" si="25"/>
        <v/>
      </c>
      <c r="J528" s="10" t="str">
        <f>IF(B528="","",IF(_xlfn.MAXIFS(F$3:F527,B$3:B527,B528)&gt;0,_xlfn.MAXIFS(F$3:F527,B$3:B527,B528),IFERROR(INDEX(Máquinas!$D$4:$D$53,MATCH(B528,Máquinas!$A$4:$A$53,0)),"")))</f>
        <v/>
      </c>
      <c r="K528" s="10" t="str">
        <f t="shared" si="26"/>
        <v/>
      </c>
      <c r="L528" s="12"/>
    </row>
    <row r="529" spans="1:12" x14ac:dyDescent="0.3">
      <c r="A529" s="14"/>
      <c r="B529" s="12"/>
      <c r="C529" s="12"/>
      <c r="D529" s="12"/>
      <c r="E529" s="13"/>
      <c r="F529" s="13"/>
      <c r="G529" s="10" t="str">
        <f t="shared" si="24"/>
        <v/>
      </c>
      <c r="H529" s="13"/>
      <c r="I529" s="10" t="str">
        <f t="shared" si="25"/>
        <v/>
      </c>
      <c r="J529" s="10" t="str">
        <f>IF(B529="","",IF(_xlfn.MAXIFS(F$3:F528,B$3:B528,B529)&gt;0,_xlfn.MAXIFS(F$3:F528,B$3:B528,B529),IFERROR(INDEX(Máquinas!$D$4:$D$53,MATCH(B529,Máquinas!$A$4:$A$53,0)),"")))</f>
        <v/>
      </c>
      <c r="K529" s="10" t="str">
        <f t="shared" si="26"/>
        <v/>
      </c>
      <c r="L529" s="12"/>
    </row>
    <row r="530" spans="1:12" x14ac:dyDescent="0.3">
      <c r="A530" s="14"/>
      <c r="B530" s="12"/>
      <c r="C530" s="12"/>
      <c r="D530" s="12"/>
      <c r="E530" s="13"/>
      <c r="F530" s="13"/>
      <c r="G530" s="10" t="str">
        <f t="shared" si="24"/>
        <v/>
      </c>
      <c r="H530" s="13"/>
      <c r="I530" s="10" t="str">
        <f t="shared" si="25"/>
        <v/>
      </c>
      <c r="J530" s="10" t="str">
        <f>IF(B530="","",IF(_xlfn.MAXIFS(F$3:F529,B$3:B529,B530)&gt;0,_xlfn.MAXIFS(F$3:F529,B$3:B529,B530),IFERROR(INDEX(Máquinas!$D$4:$D$53,MATCH(B530,Máquinas!$A$4:$A$53,0)),"")))</f>
        <v/>
      </c>
      <c r="K530" s="10" t="str">
        <f t="shared" si="26"/>
        <v/>
      </c>
      <c r="L530" s="12"/>
    </row>
    <row r="531" spans="1:12" x14ac:dyDescent="0.3">
      <c r="A531" s="14"/>
      <c r="B531" s="12"/>
      <c r="C531" s="12"/>
      <c r="D531" s="12"/>
      <c r="E531" s="13"/>
      <c r="F531" s="13"/>
      <c r="G531" s="10" t="str">
        <f t="shared" si="24"/>
        <v/>
      </c>
      <c r="H531" s="13"/>
      <c r="I531" s="10" t="str">
        <f t="shared" si="25"/>
        <v/>
      </c>
      <c r="J531" s="10" t="str">
        <f>IF(B531="","",IF(_xlfn.MAXIFS(F$3:F530,B$3:B530,B531)&gt;0,_xlfn.MAXIFS(F$3:F530,B$3:B530,B531),IFERROR(INDEX(Máquinas!$D$4:$D$53,MATCH(B531,Máquinas!$A$4:$A$53,0)),"")))</f>
        <v/>
      </c>
      <c r="K531" s="10" t="str">
        <f t="shared" si="26"/>
        <v/>
      </c>
      <c r="L531" s="12"/>
    </row>
    <row r="532" spans="1:12" x14ac:dyDescent="0.3">
      <c r="A532" s="14"/>
      <c r="B532" s="12"/>
      <c r="C532" s="12"/>
      <c r="D532" s="12"/>
      <c r="E532" s="13"/>
      <c r="F532" s="13"/>
      <c r="G532" s="10" t="str">
        <f t="shared" si="24"/>
        <v/>
      </c>
      <c r="H532" s="13"/>
      <c r="I532" s="10" t="str">
        <f t="shared" si="25"/>
        <v/>
      </c>
      <c r="J532" s="10" t="str">
        <f>IF(B532="","",IF(_xlfn.MAXIFS(F$3:F531,B$3:B531,B532)&gt;0,_xlfn.MAXIFS(F$3:F531,B$3:B531,B532),IFERROR(INDEX(Máquinas!$D$4:$D$53,MATCH(B532,Máquinas!$A$4:$A$53,0)),"")))</f>
        <v/>
      </c>
      <c r="K532" s="10" t="str">
        <f t="shared" si="26"/>
        <v/>
      </c>
      <c r="L532" s="12"/>
    </row>
    <row r="533" spans="1:12" x14ac:dyDescent="0.3">
      <c r="A533" s="14"/>
      <c r="B533" s="12"/>
      <c r="C533" s="12"/>
      <c r="D533" s="12"/>
      <c r="E533" s="13"/>
      <c r="F533" s="13"/>
      <c r="G533" s="10" t="str">
        <f t="shared" si="24"/>
        <v/>
      </c>
      <c r="H533" s="13"/>
      <c r="I533" s="10" t="str">
        <f t="shared" si="25"/>
        <v/>
      </c>
      <c r="J533" s="10" t="str">
        <f>IF(B533="","",IF(_xlfn.MAXIFS(F$3:F532,B$3:B532,B533)&gt;0,_xlfn.MAXIFS(F$3:F532,B$3:B532,B533),IFERROR(INDEX(Máquinas!$D$4:$D$53,MATCH(B533,Máquinas!$A$4:$A$53,0)),"")))</f>
        <v/>
      </c>
      <c r="K533" s="10" t="str">
        <f t="shared" si="26"/>
        <v/>
      </c>
      <c r="L533" s="12"/>
    </row>
    <row r="534" spans="1:12" x14ac:dyDescent="0.3">
      <c r="A534" s="14"/>
      <c r="B534" s="12"/>
      <c r="C534" s="12"/>
      <c r="D534" s="12"/>
      <c r="E534" s="13"/>
      <c r="F534" s="13"/>
      <c r="G534" s="10" t="str">
        <f t="shared" si="24"/>
        <v/>
      </c>
      <c r="H534" s="13"/>
      <c r="I534" s="10" t="str">
        <f t="shared" si="25"/>
        <v/>
      </c>
      <c r="J534" s="10" t="str">
        <f>IF(B534="","",IF(_xlfn.MAXIFS(F$3:F533,B$3:B533,B534)&gt;0,_xlfn.MAXIFS(F$3:F533,B$3:B533,B534),IFERROR(INDEX(Máquinas!$D$4:$D$53,MATCH(B534,Máquinas!$A$4:$A$53,0)),"")))</f>
        <v/>
      </c>
      <c r="K534" s="10" t="str">
        <f t="shared" si="26"/>
        <v/>
      </c>
      <c r="L534" s="12"/>
    </row>
    <row r="535" spans="1:12" x14ac:dyDescent="0.3">
      <c r="A535" s="14"/>
      <c r="B535" s="12"/>
      <c r="C535" s="12"/>
      <c r="D535" s="12"/>
      <c r="E535" s="13"/>
      <c r="F535" s="13"/>
      <c r="G535" s="10" t="str">
        <f t="shared" si="24"/>
        <v/>
      </c>
      <c r="H535" s="13"/>
      <c r="I535" s="10" t="str">
        <f t="shared" si="25"/>
        <v/>
      </c>
      <c r="J535" s="10" t="str">
        <f>IF(B535="","",IF(_xlfn.MAXIFS(F$3:F534,B$3:B534,B535)&gt;0,_xlfn.MAXIFS(F$3:F534,B$3:B534,B535),IFERROR(INDEX(Máquinas!$D$4:$D$53,MATCH(B535,Máquinas!$A$4:$A$53,0)),"")))</f>
        <v/>
      </c>
      <c r="K535" s="10" t="str">
        <f t="shared" si="26"/>
        <v/>
      </c>
      <c r="L535" s="12"/>
    </row>
    <row r="536" spans="1:12" x14ac:dyDescent="0.3">
      <c r="A536" s="14"/>
      <c r="B536" s="12"/>
      <c r="C536" s="12"/>
      <c r="D536" s="12"/>
      <c r="E536" s="13"/>
      <c r="F536" s="13"/>
      <c r="G536" s="10" t="str">
        <f t="shared" si="24"/>
        <v/>
      </c>
      <c r="H536" s="13"/>
      <c r="I536" s="10" t="str">
        <f t="shared" si="25"/>
        <v/>
      </c>
      <c r="J536" s="10" t="str">
        <f>IF(B536="","",IF(_xlfn.MAXIFS(F$3:F535,B$3:B535,B536)&gt;0,_xlfn.MAXIFS(F$3:F535,B$3:B535,B536),IFERROR(INDEX(Máquinas!$D$4:$D$53,MATCH(B536,Máquinas!$A$4:$A$53,0)),"")))</f>
        <v/>
      </c>
      <c r="K536" s="10" t="str">
        <f t="shared" si="26"/>
        <v/>
      </c>
      <c r="L536" s="12"/>
    </row>
    <row r="537" spans="1:12" x14ac:dyDescent="0.3">
      <c r="A537" s="14"/>
      <c r="B537" s="12"/>
      <c r="C537" s="12"/>
      <c r="D537" s="12"/>
      <c r="E537" s="13"/>
      <c r="F537" s="13"/>
      <c r="G537" s="10" t="str">
        <f t="shared" si="24"/>
        <v/>
      </c>
      <c r="H537" s="13"/>
      <c r="I537" s="10" t="str">
        <f t="shared" si="25"/>
        <v/>
      </c>
      <c r="J537" s="10" t="str">
        <f>IF(B537="","",IF(_xlfn.MAXIFS(F$3:F536,B$3:B536,B537)&gt;0,_xlfn.MAXIFS(F$3:F536,B$3:B536,B537),IFERROR(INDEX(Máquinas!$D$4:$D$53,MATCH(B537,Máquinas!$A$4:$A$53,0)),"")))</f>
        <v/>
      </c>
      <c r="K537" s="10" t="str">
        <f t="shared" si="26"/>
        <v/>
      </c>
      <c r="L537" s="12"/>
    </row>
    <row r="538" spans="1:12" x14ac:dyDescent="0.3">
      <c r="A538" s="14"/>
      <c r="B538" s="12"/>
      <c r="C538" s="12"/>
      <c r="D538" s="12"/>
      <c r="E538" s="13"/>
      <c r="F538" s="13"/>
      <c r="G538" s="10" t="str">
        <f t="shared" si="24"/>
        <v/>
      </c>
      <c r="H538" s="13"/>
      <c r="I538" s="10" t="str">
        <f t="shared" si="25"/>
        <v/>
      </c>
      <c r="J538" s="10" t="str">
        <f>IF(B538="","",IF(_xlfn.MAXIFS(F$3:F537,B$3:B537,B538)&gt;0,_xlfn.MAXIFS(F$3:F537,B$3:B537,B538),IFERROR(INDEX(Máquinas!$D$4:$D$53,MATCH(B538,Máquinas!$A$4:$A$53,0)),"")))</f>
        <v/>
      </c>
      <c r="K538" s="10" t="str">
        <f t="shared" si="26"/>
        <v/>
      </c>
      <c r="L538" s="12"/>
    </row>
    <row r="539" spans="1:12" x14ac:dyDescent="0.3">
      <c r="A539" s="14"/>
      <c r="B539" s="12"/>
      <c r="C539" s="12"/>
      <c r="D539" s="12"/>
      <c r="E539" s="13"/>
      <c r="F539" s="13"/>
      <c r="G539" s="10" t="str">
        <f t="shared" si="24"/>
        <v/>
      </c>
      <c r="H539" s="13"/>
      <c r="I539" s="10" t="str">
        <f t="shared" si="25"/>
        <v/>
      </c>
      <c r="J539" s="10" t="str">
        <f>IF(B539="","",IF(_xlfn.MAXIFS(F$3:F538,B$3:B538,B539)&gt;0,_xlfn.MAXIFS(F$3:F538,B$3:B538,B539),IFERROR(INDEX(Máquinas!$D$4:$D$53,MATCH(B539,Máquinas!$A$4:$A$53,0)),"")))</f>
        <v/>
      </c>
      <c r="K539" s="10" t="str">
        <f t="shared" si="26"/>
        <v/>
      </c>
      <c r="L539" s="12"/>
    </row>
    <row r="540" spans="1:12" x14ac:dyDescent="0.3">
      <c r="A540" s="14"/>
      <c r="B540" s="12"/>
      <c r="C540" s="12"/>
      <c r="D540" s="12"/>
      <c r="E540" s="13"/>
      <c r="F540" s="13"/>
      <c r="G540" s="10" t="str">
        <f t="shared" si="24"/>
        <v/>
      </c>
      <c r="H540" s="13"/>
      <c r="I540" s="10" t="str">
        <f t="shared" si="25"/>
        <v/>
      </c>
      <c r="J540" s="10" t="str">
        <f>IF(B540="","",IF(_xlfn.MAXIFS(F$3:F539,B$3:B539,B540)&gt;0,_xlfn.MAXIFS(F$3:F539,B$3:B539,B540),IFERROR(INDEX(Máquinas!$D$4:$D$53,MATCH(B540,Máquinas!$A$4:$A$53,0)),"")))</f>
        <v/>
      </c>
      <c r="K540" s="10" t="str">
        <f t="shared" si="26"/>
        <v/>
      </c>
      <c r="L540" s="12"/>
    </row>
    <row r="541" spans="1:12" x14ac:dyDescent="0.3">
      <c r="A541" s="14"/>
      <c r="B541" s="12"/>
      <c r="C541" s="12"/>
      <c r="D541" s="12"/>
      <c r="E541" s="13"/>
      <c r="F541" s="13"/>
      <c r="G541" s="10" t="str">
        <f t="shared" si="24"/>
        <v/>
      </c>
      <c r="H541" s="13"/>
      <c r="I541" s="10" t="str">
        <f t="shared" si="25"/>
        <v/>
      </c>
      <c r="J541" s="10" t="str">
        <f>IF(B541="","",IF(_xlfn.MAXIFS(F$3:F540,B$3:B540,B541)&gt;0,_xlfn.MAXIFS(F$3:F540,B$3:B540,B541),IFERROR(INDEX(Máquinas!$D$4:$D$53,MATCH(B541,Máquinas!$A$4:$A$53,0)),"")))</f>
        <v/>
      </c>
      <c r="K541" s="10" t="str">
        <f t="shared" si="26"/>
        <v/>
      </c>
      <c r="L541" s="12"/>
    </row>
    <row r="542" spans="1:12" x14ac:dyDescent="0.3">
      <c r="A542" s="14"/>
      <c r="B542" s="12"/>
      <c r="C542" s="12"/>
      <c r="D542" s="12"/>
      <c r="E542" s="13"/>
      <c r="F542" s="13"/>
      <c r="G542" s="10" t="str">
        <f t="shared" si="24"/>
        <v/>
      </c>
      <c r="H542" s="13"/>
      <c r="I542" s="10" t="str">
        <f t="shared" si="25"/>
        <v/>
      </c>
      <c r="J542" s="10" t="str">
        <f>IF(B542="","",IF(_xlfn.MAXIFS(F$3:F541,B$3:B541,B542)&gt;0,_xlfn.MAXIFS(F$3:F541,B$3:B541,B542),IFERROR(INDEX(Máquinas!$D$4:$D$53,MATCH(B542,Máquinas!$A$4:$A$53,0)),"")))</f>
        <v/>
      </c>
      <c r="K542" s="10" t="str">
        <f t="shared" si="26"/>
        <v/>
      </c>
      <c r="L542" s="12"/>
    </row>
    <row r="543" spans="1:12" x14ac:dyDescent="0.3">
      <c r="A543" s="14"/>
      <c r="B543" s="12"/>
      <c r="C543" s="12"/>
      <c r="D543" s="12"/>
      <c r="E543" s="13"/>
      <c r="F543" s="13"/>
      <c r="G543" s="10" t="str">
        <f t="shared" si="24"/>
        <v/>
      </c>
      <c r="H543" s="13"/>
      <c r="I543" s="10" t="str">
        <f t="shared" si="25"/>
        <v/>
      </c>
      <c r="J543" s="10" t="str">
        <f>IF(B543="","",IF(_xlfn.MAXIFS(F$3:F542,B$3:B542,B543)&gt;0,_xlfn.MAXIFS(F$3:F542,B$3:B542,B543),IFERROR(INDEX(Máquinas!$D$4:$D$53,MATCH(B543,Máquinas!$A$4:$A$53,0)),"")))</f>
        <v/>
      </c>
      <c r="K543" s="10" t="str">
        <f t="shared" si="26"/>
        <v/>
      </c>
      <c r="L543" s="12"/>
    </row>
    <row r="544" spans="1:12" x14ac:dyDescent="0.3">
      <c r="A544" s="14"/>
      <c r="B544" s="12"/>
      <c r="C544" s="12"/>
      <c r="D544" s="12"/>
      <c r="E544" s="13"/>
      <c r="F544" s="13"/>
      <c r="G544" s="10" t="str">
        <f t="shared" si="24"/>
        <v/>
      </c>
      <c r="H544" s="13"/>
      <c r="I544" s="10" t="str">
        <f t="shared" si="25"/>
        <v/>
      </c>
      <c r="J544" s="10" t="str">
        <f>IF(B544="","",IF(_xlfn.MAXIFS(F$3:F543,B$3:B543,B544)&gt;0,_xlfn.MAXIFS(F$3:F543,B$3:B543,B544),IFERROR(INDEX(Máquinas!$D$4:$D$53,MATCH(B544,Máquinas!$A$4:$A$53,0)),"")))</f>
        <v/>
      </c>
      <c r="K544" s="10" t="str">
        <f t="shared" si="26"/>
        <v/>
      </c>
      <c r="L544" s="12"/>
    </row>
    <row r="545" spans="1:12" x14ac:dyDescent="0.3">
      <c r="A545" s="14"/>
      <c r="B545" s="12"/>
      <c r="C545" s="12"/>
      <c r="D545" s="12"/>
      <c r="E545" s="13"/>
      <c r="F545" s="13"/>
      <c r="G545" s="10" t="str">
        <f t="shared" si="24"/>
        <v/>
      </c>
      <c r="H545" s="13"/>
      <c r="I545" s="10" t="str">
        <f t="shared" si="25"/>
        <v/>
      </c>
      <c r="J545" s="10" t="str">
        <f>IF(B545="","",IF(_xlfn.MAXIFS(F$3:F544,B$3:B544,B545)&gt;0,_xlfn.MAXIFS(F$3:F544,B$3:B544,B545),IFERROR(INDEX(Máquinas!$D$4:$D$53,MATCH(B545,Máquinas!$A$4:$A$53,0)),"")))</f>
        <v/>
      </c>
      <c r="K545" s="10" t="str">
        <f t="shared" si="26"/>
        <v/>
      </c>
      <c r="L545" s="12"/>
    </row>
    <row r="546" spans="1:12" x14ac:dyDescent="0.3">
      <c r="A546" s="14"/>
      <c r="B546" s="12"/>
      <c r="C546" s="12"/>
      <c r="D546" s="12"/>
      <c r="E546" s="13"/>
      <c r="F546" s="13"/>
      <c r="G546" s="10" t="str">
        <f t="shared" si="24"/>
        <v/>
      </c>
      <c r="H546" s="13"/>
      <c r="I546" s="10" t="str">
        <f t="shared" si="25"/>
        <v/>
      </c>
      <c r="J546" s="10" t="str">
        <f>IF(B546="","",IF(_xlfn.MAXIFS(F$3:F545,B$3:B545,B546)&gt;0,_xlfn.MAXIFS(F$3:F545,B$3:B545,B546),IFERROR(INDEX(Máquinas!$D$4:$D$53,MATCH(B546,Máquinas!$A$4:$A$53,0)),"")))</f>
        <v/>
      </c>
      <c r="K546" s="10" t="str">
        <f t="shared" si="26"/>
        <v/>
      </c>
      <c r="L546" s="12"/>
    </row>
    <row r="547" spans="1:12" x14ac:dyDescent="0.3">
      <c r="A547" s="14"/>
      <c r="B547" s="12"/>
      <c r="C547" s="12"/>
      <c r="D547" s="12"/>
      <c r="E547" s="13"/>
      <c r="F547" s="13"/>
      <c r="G547" s="10" t="str">
        <f t="shared" si="24"/>
        <v/>
      </c>
      <c r="H547" s="13"/>
      <c r="I547" s="10" t="str">
        <f t="shared" si="25"/>
        <v/>
      </c>
      <c r="J547" s="10" t="str">
        <f>IF(B547="","",IF(_xlfn.MAXIFS(F$3:F546,B$3:B546,B547)&gt;0,_xlfn.MAXIFS(F$3:F546,B$3:B546,B547),IFERROR(INDEX(Máquinas!$D$4:$D$53,MATCH(B547,Máquinas!$A$4:$A$53,0)),"")))</f>
        <v/>
      </c>
      <c r="K547" s="10" t="str">
        <f t="shared" si="26"/>
        <v/>
      </c>
      <c r="L547" s="12"/>
    </row>
    <row r="548" spans="1:12" x14ac:dyDescent="0.3">
      <c r="A548" s="14"/>
      <c r="B548" s="12"/>
      <c r="C548" s="12"/>
      <c r="D548" s="12"/>
      <c r="E548" s="13"/>
      <c r="F548" s="13"/>
      <c r="G548" s="10" t="str">
        <f t="shared" si="24"/>
        <v/>
      </c>
      <c r="H548" s="13"/>
      <c r="I548" s="10" t="str">
        <f t="shared" si="25"/>
        <v/>
      </c>
      <c r="J548" s="10" t="str">
        <f>IF(B548="","",IF(_xlfn.MAXIFS(F$3:F547,B$3:B547,B548)&gt;0,_xlfn.MAXIFS(F$3:F547,B$3:B547,B548),IFERROR(INDEX(Máquinas!$D$4:$D$53,MATCH(B548,Máquinas!$A$4:$A$53,0)),"")))</f>
        <v/>
      </c>
      <c r="K548" s="10" t="str">
        <f t="shared" si="26"/>
        <v/>
      </c>
      <c r="L548" s="12"/>
    </row>
    <row r="549" spans="1:12" x14ac:dyDescent="0.3">
      <c r="A549" s="14"/>
      <c r="B549" s="12"/>
      <c r="C549" s="12"/>
      <c r="D549" s="12"/>
      <c r="E549" s="13"/>
      <c r="F549" s="13"/>
      <c r="G549" s="10" t="str">
        <f t="shared" si="24"/>
        <v/>
      </c>
      <c r="H549" s="13"/>
      <c r="I549" s="10" t="str">
        <f t="shared" si="25"/>
        <v/>
      </c>
      <c r="J549" s="10" t="str">
        <f>IF(B549="","",IF(_xlfn.MAXIFS(F$3:F548,B$3:B548,B549)&gt;0,_xlfn.MAXIFS(F$3:F548,B$3:B548,B549),IFERROR(INDEX(Máquinas!$D$4:$D$53,MATCH(B549,Máquinas!$A$4:$A$53,0)),"")))</f>
        <v/>
      </c>
      <c r="K549" s="10" t="str">
        <f t="shared" si="26"/>
        <v/>
      </c>
      <c r="L549" s="12"/>
    </row>
    <row r="550" spans="1:12" x14ac:dyDescent="0.3">
      <c r="A550" s="14"/>
      <c r="B550" s="12"/>
      <c r="C550" s="12"/>
      <c r="D550" s="12"/>
      <c r="E550" s="13"/>
      <c r="F550" s="13"/>
      <c r="G550" s="10" t="str">
        <f t="shared" si="24"/>
        <v/>
      </c>
      <c r="H550" s="13"/>
      <c r="I550" s="10" t="str">
        <f t="shared" si="25"/>
        <v/>
      </c>
      <c r="J550" s="10" t="str">
        <f>IF(B550="","",IF(_xlfn.MAXIFS(F$3:F549,B$3:B549,B550)&gt;0,_xlfn.MAXIFS(F$3:F549,B$3:B549,B550),IFERROR(INDEX(Máquinas!$D$4:$D$53,MATCH(B550,Máquinas!$A$4:$A$53,0)),"")))</f>
        <v/>
      </c>
      <c r="K550" s="10" t="str">
        <f t="shared" si="26"/>
        <v/>
      </c>
      <c r="L550" s="12"/>
    </row>
    <row r="551" spans="1:12" x14ac:dyDescent="0.3">
      <c r="A551" s="14"/>
      <c r="B551" s="12"/>
      <c r="C551" s="12"/>
      <c r="D551" s="12"/>
      <c r="E551" s="13"/>
      <c r="F551" s="13"/>
      <c r="G551" s="10" t="str">
        <f t="shared" si="24"/>
        <v/>
      </c>
      <c r="H551" s="13"/>
      <c r="I551" s="10" t="str">
        <f t="shared" si="25"/>
        <v/>
      </c>
      <c r="J551" s="10" t="str">
        <f>IF(B551="","",IF(_xlfn.MAXIFS(F$3:F550,B$3:B550,B551)&gt;0,_xlfn.MAXIFS(F$3:F550,B$3:B550,B551),IFERROR(INDEX(Máquinas!$D$4:$D$53,MATCH(B551,Máquinas!$A$4:$A$53,0)),"")))</f>
        <v/>
      </c>
      <c r="K551" s="10" t="str">
        <f t="shared" si="26"/>
        <v/>
      </c>
      <c r="L551" s="12"/>
    </row>
    <row r="552" spans="1:12" x14ac:dyDescent="0.3">
      <c r="A552" s="14"/>
      <c r="B552" s="12"/>
      <c r="C552" s="12"/>
      <c r="D552" s="12"/>
      <c r="E552" s="13"/>
      <c r="F552" s="13"/>
      <c r="G552" s="10" t="str">
        <f t="shared" si="24"/>
        <v/>
      </c>
      <c r="H552" s="13"/>
      <c r="I552" s="10" t="str">
        <f t="shared" si="25"/>
        <v/>
      </c>
      <c r="J552" s="10" t="str">
        <f>IF(B552="","",IF(_xlfn.MAXIFS(F$3:F551,B$3:B551,B552)&gt;0,_xlfn.MAXIFS(F$3:F551,B$3:B551,B552),IFERROR(INDEX(Máquinas!$D$4:$D$53,MATCH(B552,Máquinas!$A$4:$A$53,0)),"")))</f>
        <v/>
      </c>
      <c r="K552" s="10" t="str">
        <f t="shared" si="26"/>
        <v/>
      </c>
      <c r="L552" s="12"/>
    </row>
    <row r="553" spans="1:12" x14ac:dyDescent="0.3">
      <c r="A553" s="14"/>
      <c r="B553" s="12"/>
      <c r="C553" s="12"/>
      <c r="D553" s="12"/>
      <c r="E553" s="13"/>
      <c r="F553" s="13"/>
      <c r="G553" s="10" t="str">
        <f t="shared" si="24"/>
        <v/>
      </c>
      <c r="H553" s="13"/>
      <c r="I553" s="10" t="str">
        <f t="shared" si="25"/>
        <v/>
      </c>
      <c r="J553" s="10" t="str">
        <f>IF(B553="","",IF(_xlfn.MAXIFS(F$3:F552,B$3:B552,B553)&gt;0,_xlfn.MAXIFS(F$3:F552,B$3:B552,B553),IFERROR(INDEX(Máquinas!$D$4:$D$53,MATCH(B553,Máquinas!$A$4:$A$53,0)),"")))</f>
        <v/>
      </c>
      <c r="K553" s="10" t="str">
        <f t="shared" si="26"/>
        <v/>
      </c>
      <c r="L553" s="12"/>
    </row>
    <row r="554" spans="1:12" x14ac:dyDescent="0.3">
      <c r="A554" s="14"/>
      <c r="B554" s="12"/>
      <c r="C554" s="12"/>
      <c r="D554" s="12"/>
      <c r="E554" s="13"/>
      <c r="F554" s="13"/>
      <c r="G554" s="10" t="str">
        <f t="shared" si="24"/>
        <v/>
      </c>
      <c r="H554" s="13"/>
      <c r="I554" s="10" t="str">
        <f t="shared" si="25"/>
        <v/>
      </c>
      <c r="J554" s="10" t="str">
        <f>IF(B554="","",IF(_xlfn.MAXIFS(F$3:F553,B$3:B553,B554)&gt;0,_xlfn.MAXIFS(F$3:F553,B$3:B553,B554),IFERROR(INDEX(Máquinas!$D$4:$D$53,MATCH(B554,Máquinas!$A$4:$A$53,0)),"")))</f>
        <v/>
      </c>
      <c r="K554" s="10" t="str">
        <f t="shared" si="26"/>
        <v/>
      </c>
      <c r="L554" s="12"/>
    </row>
    <row r="555" spans="1:12" x14ac:dyDescent="0.3">
      <c r="A555" s="14"/>
      <c r="B555" s="12"/>
      <c r="C555" s="12"/>
      <c r="D555" s="12"/>
      <c r="E555" s="13"/>
      <c r="F555" s="13"/>
      <c r="G555" s="10" t="str">
        <f t="shared" si="24"/>
        <v/>
      </c>
      <c r="H555" s="13"/>
      <c r="I555" s="10" t="str">
        <f t="shared" si="25"/>
        <v/>
      </c>
      <c r="J555" s="10" t="str">
        <f>IF(B555="","",IF(_xlfn.MAXIFS(F$3:F554,B$3:B554,B555)&gt;0,_xlfn.MAXIFS(F$3:F554,B$3:B554,B555),IFERROR(INDEX(Máquinas!$D$4:$D$53,MATCH(B555,Máquinas!$A$4:$A$53,0)),"")))</f>
        <v/>
      </c>
      <c r="K555" s="10" t="str">
        <f t="shared" si="26"/>
        <v/>
      </c>
      <c r="L555" s="12"/>
    </row>
    <row r="556" spans="1:12" x14ac:dyDescent="0.3">
      <c r="A556" s="14"/>
      <c r="B556" s="12"/>
      <c r="C556" s="12"/>
      <c r="D556" s="12"/>
      <c r="E556" s="13"/>
      <c r="F556" s="13"/>
      <c r="G556" s="10" t="str">
        <f t="shared" si="24"/>
        <v/>
      </c>
      <c r="H556" s="13"/>
      <c r="I556" s="10" t="str">
        <f t="shared" si="25"/>
        <v/>
      </c>
      <c r="J556" s="10" t="str">
        <f>IF(B556="","",IF(_xlfn.MAXIFS(F$3:F555,B$3:B555,B556)&gt;0,_xlfn.MAXIFS(F$3:F555,B$3:B555,B556),IFERROR(INDEX(Máquinas!$D$4:$D$53,MATCH(B556,Máquinas!$A$4:$A$53,0)),"")))</f>
        <v/>
      </c>
      <c r="K556" s="10" t="str">
        <f t="shared" si="26"/>
        <v/>
      </c>
      <c r="L556" s="12"/>
    </row>
    <row r="557" spans="1:12" x14ac:dyDescent="0.3">
      <c r="A557" s="14"/>
      <c r="B557" s="12"/>
      <c r="C557" s="12"/>
      <c r="D557" s="12"/>
      <c r="E557" s="13"/>
      <c r="F557" s="13"/>
      <c r="G557" s="10" t="str">
        <f t="shared" si="24"/>
        <v/>
      </c>
      <c r="H557" s="13"/>
      <c r="I557" s="10" t="str">
        <f t="shared" si="25"/>
        <v/>
      </c>
      <c r="J557" s="10" t="str">
        <f>IF(B557="","",IF(_xlfn.MAXIFS(F$3:F556,B$3:B556,B557)&gt;0,_xlfn.MAXIFS(F$3:F556,B$3:B556,B557),IFERROR(INDEX(Máquinas!$D$4:$D$53,MATCH(B557,Máquinas!$A$4:$A$53,0)),"")))</f>
        <v/>
      </c>
      <c r="K557" s="10" t="str">
        <f t="shared" si="26"/>
        <v/>
      </c>
      <c r="L557" s="12"/>
    </row>
    <row r="558" spans="1:12" x14ac:dyDescent="0.3">
      <c r="A558" s="14"/>
      <c r="B558" s="12"/>
      <c r="C558" s="12"/>
      <c r="D558" s="12"/>
      <c r="E558" s="13"/>
      <c r="F558" s="13"/>
      <c r="G558" s="10" t="str">
        <f t="shared" si="24"/>
        <v/>
      </c>
      <c r="H558" s="13"/>
      <c r="I558" s="10" t="str">
        <f t="shared" si="25"/>
        <v/>
      </c>
      <c r="J558" s="10" t="str">
        <f>IF(B558="","",IF(_xlfn.MAXIFS(F$3:F557,B$3:B557,B558)&gt;0,_xlfn.MAXIFS(F$3:F557,B$3:B557,B558),IFERROR(INDEX(Máquinas!$D$4:$D$53,MATCH(B558,Máquinas!$A$4:$A$53,0)),"")))</f>
        <v/>
      </c>
      <c r="K558" s="10" t="str">
        <f t="shared" si="26"/>
        <v/>
      </c>
      <c r="L558" s="12"/>
    </row>
    <row r="559" spans="1:12" x14ac:dyDescent="0.3">
      <c r="A559" s="14"/>
      <c r="B559" s="12"/>
      <c r="C559" s="12"/>
      <c r="D559" s="12"/>
      <c r="E559" s="13"/>
      <c r="F559" s="13"/>
      <c r="G559" s="10" t="str">
        <f t="shared" si="24"/>
        <v/>
      </c>
      <c r="H559" s="13"/>
      <c r="I559" s="10" t="str">
        <f t="shared" si="25"/>
        <v/>
      </c>
      <c r="J559" s="10" t="str">
        <f>IF(B559="","",IF(_xlfn.MAXIFS(F$3:F558,B$3:B558,B559)&gt;0,_xlfn.MAXIFS(F$3:F558,B$3:B558,B559),IFERROR(INDEX(Máquinas!$D$4:$D$53,MATCH(B559,Máquinas!$A$4:$A$53,0)),"")))</f>
        <v/>
      </c>
      <c r="K559" s="10" t="str">
        <f t="shared" si="26"/>
        <v/>
      </c>
      <c r="L559" s="12"/>
    </row>
    <row r="560" spans="1:12" x14ac:dyDescent="0.3">
      <c r="A560" s="14"/>
      <c r="B560" s="12"/>
      <c r="C560" s="12"/>
      <c r="D560" s="12"/>
      <c r="E560" s="13"/>
      <c r="F560" s="13"/>
      <c r="G560" s="10" t="str">
        <f t="shared" si="24"/>
        <v/>
      </c>
      <c r="H560" s="13"/>
      <c r="I560" s="10" t="str">
        <f t="shared" si="25"/>
        <v/>
      </c>
      <c r="J560" s="10" t="str">
        <f>IF(B560="","",IF(_xlfn.MAXIFS(F$3:F559,B$3:B559,B560)&gt;0,_xlfn.MAXIFS(F$3:F559,B$3:B559,B560),IFERROR(INDEX(Máquinas!$D$4:$D$53,MATCH(B560,Máquinas!$A$4:$A$53,0)),"")))</f>
        <v/>
      </c>
      <c r="K560" s="10" t="str">
        <f t="shared" si="26"/>
        <v/>
      </c>
      <c r="L560" s="12"/>
    </row>
    <row r="561" spans="1:12" x14ac:dyDescent="0.3">
      <c r="A561" s="14"/>
      <c r="B561" s="12"/>
      <c r="C561" s="12"/>
      <c r="D561" s="12"/>
      <c r="E561" s="13"/>
      <c r="F561" s="13"/>
      <c r="G561" s="10" t="str">
        <f t="shared" si="24"/>
        <v/>
      </c>
      <c r="H561" s="13"/>
      <c r="I561" s="10" t="str">
        <f t="shared" si="25"/>
        <v/>
      </c>
      <c r="J561" s="10" t="str">
        <f>IF(B561="","",IF(_xlfn.MAXIFS(F$3:F560,B$3:B560,B561)&gt;0,_xlfn.MAXIFS(F$3:F560,B$3:B560,B561),IFERROR(INDEX(Máquinas!$D$4:$D$53,MATCH(B561,Máquinas!$A$4:$A$53,0)),"")))</f>
        <v/>
      </c>
      <c r="K561" s="10" t="str">
        <f t="shared" si="26"/>
        <v/>
      </c>
      <c r="L561" s="12"/>
    </row>
    <row r="562" spans="1:12" x14ac:dyDescent="0.3">
      <c r="A562" s="14"/>
      <c r="B562" s="12"/>
      <c r="C562" s="12"/>
      <c r="D562" s="12"/>
      <c r="E562" s="13"/>
      <c r="F562" s="13"/>
      <c r="G562" s="10" t="str">
        <f t="shared" si="24"/>
        <v/>
      </c>
      <c r="H562" s="13"/>
      <c r="I562" s="10" t="str">
        <f t="shared" si="25"/>
        <v/>
      </c>
      <c r="J562" s="10" t="str">
        <f>IF(B562="","",IF(_xlfn.MAXIFS(F$3:F561,B$3:B561,B562)&gt;0,_xlfn.MAXIFS(F$3:F561,B$3:B561,B562),IFERROR(INDEX(Máquinas!$D$4:$D$53,MATCH(B562,Máquinas!$A$4:$A$53,0)),"")))</f>
        <v/>
      </c>
      <c r="K562" s="10" t="str">
        <f t="shared" si="26"/>
        <v/>
      </c>
      <c r="L562" s="12"/>
    </row>
    <row r="563" spans="1:12" x14ac:dyDescent="0.3">
      <c r="A563" s="14"/>
      <c r="B563" s="12"/>
      <c r="C563" s="12"/>
      <c r="D563" s="12"/>
      <c r="E563" s="13"/>
      <c r="F563" s="13"/>
      <c r="G563" s="10" t="str">
        <f t="shared" si="24"/>
        <v/>
      </c>
      <c r="H563" s="13"/>
      <c r="I563" s="10" t="str">
        <f t="shared" si="25"/>
        <v/>
      </c>
      <c r="J563" s="10" t="str">
        <f>IF(B563="","",IF(_xlfn.MAXIFS(F$3:F562,B$3:B562,B563)&gt;0,_xlfn.MAXIFS(F$3:F562,B$3:B562,B563),IFERROR(INDEX(Máquinas!$D$4:$D$53,MATCH(B563,Máquinas!$A$4:$A$53,0)),"")))</f>
        <v/>
      </c>
      <c r="K563" s="10" t="str">
        <f t="shared" si="26"/>
        <v/>
      </c>
      <c r="L563" s="12"/>
    </row>
    <row r="564" spans="1:12" x14ac:dyDescent="0.3">
      <c r="A564" s="14"/>
      <c r="B564" s="12"/>
      <c r="C564" s="12"/>
      <c r="D564" s="12"/>
      <c r="E564" s="13"/>
      <c r="F564" s="13"/>
      <c r="G564" s="10" t="str">
        <f t="shared" si="24"/>
        <v/>
      </c>
      <c r="H564" s="13"/>
      <c r="I564" s="10" t="str">
        <f t="shared" si="25"/>
        <v/>
      </c>
      <c r="J564" s="10" t="str">
        <f>IF(B564="","",IF(_xlfn.MAXIFS(F$3:F563,B$3:B563,B564)&gt;0,_xlfn.MAXIFS(F$3:F563,B$3:B563,B564),IFERROR(INDEX(Máquinas!$D$4:$D$53,MATCH(B564,Máquinas!$A$4:$A$53,0)),"")))</f>
        <v/>
      </c>
      <c r="K564" s="10" t="str">
        <f t="shared" si="26"/>
        <v/>
      </c>
      <c r="L564" s="12"/>
    </row>
    <row r="565" spans="1:12" x14ac:dyDescent="0.3">
      <c r="A565" s="14"/>
      <c r="B565" s="12"/>
      <c r="C565" s="12"/>
      <c r="D565" s="12"/>
      <c r="E565" s="13"/>
      <c r="F565" s="13"/>
      <c r="G565" s="10" t="str">
        <f t="shared" si="24"/>
        <v/>
      </c>
      <c r="H565" s="13"/>
      <c r="I565" s="10" t="str">
        <f t="shared" si="25"/>
        <v/>
      </c>
      <c r="J565" s="10" t="str">
        <f>IF(B565="","",IF(_xlfn.MAXIFS(F$3:F564,B$3:B564,B565)&gt;0,_xlfn.MAXIFS(F$3:F564,B$3:B564,B565),IFERROR(INDEX(Máquinas!$D$4:$D$53,MATCH(B565,Máquinas!$A$4:$A$53,0)),"")))</f>
        <v/>
      </c>
      <c r="K565" s="10" t="str">
        <f t="shared" si="26"/>
        <v/>
      </c>
      <c r="L565" s="12"/>
    </row>
    <row r="566" spans="1:12" x14ac:dyDescent="0.3">
      <c r="A566" s="14"/>
      <c r="B566" s="12"/>
      <c r="C566" s="12"/>
      <c r="D566" s="12"/>
      <c r="E566" s="13"/>
      <c r="F566" s="13"/>
      <c r="G566" s="10" t="str">
        <f t="shared" si="24"/>
        <v/>
      </c>
      <c r="H566" s="13"/>
      <c r="I566" s="10" t="str">
        <f t="shared" si="25"/>
        <v/>
      </c>
      <c r="J566" s="10" t="str">
        <f>IF(B566="","",IF(_xlfn.MAXIFS(F$3:F565,B$3:B565,B566)&gt;0,_xlfn.MAXIFS(F$3:F565,B$3:B565,B566),IFERROR(INDEX(Máquinas!$D$4:$D$53,MATCH(B566,Máquinas!$A$4:$A$53,0)),"")))</f>
        <v/>
      </c>
      <c r="K566" s="10" t="str">
        <f t="shared" si="26"/>
        <v/>
      </c>
      <c r="L566" s="12"/>
    </row>
    <row r="567" spans="1:12" x14ac:dyDescent="0.3">
      <c r="A567" s="14"/>
      <c r="B567" s="12"/>
      <c r="C567" s="12"/>
      <c r="D567" s="12"/>
      <c r="E567" s="13"/>
      <c r="F567" s="13"/>
      <c r="G567" s="10" t="str">
        <f t="shared" si="24"/>
        <v/>
      </c>
      <c r="H567" s="13"/>
      <c r="I567" s="10" t="str">
        <f t="shared" si="25"/>
        <v/>
      </c>
      <c r="J567" s="10" t="str">
        <f>IF(B567="","",IF(_xlfn.MAXIFS(F$3:F566,B$3:B566,B567)&gt;0,_xlfn.MAXIFS(F$3:F566,B$3:B566,B567),IFERROR(INDEX(Máquinas!$D$4:$D$53,MATCH(B567,Máquinas!$A$4:$A$53,0)),"")))</f>
        <v/>
      </c>
      <c r="K567" s="10" t="str">
        <f t="shared" si="26"/>
        <v/>
      </c>
      <c r="L567" s="12"/>
    </row>
    <row r="568" spans="1:12" x14ac:dyDescent="0.3">
      <c r="A568" s="14"/>
      <c r="B568" s="12"/>
      <c r="C568" s="12"/>
      <c r="D568" s="12"/>
      <c r="E568" s="13"/>
      <c r="F568" s="13"/>
      <c r="G568" s="10" t="str">
        <f t="shared" si="24"/>
        <v/>
      </c>
      <c r="H568" s="13"/>
      <c r="I568" s="10" t="str">
        <f t="shared" si="25"/>
        <v/>
      </c>
      <c r="J568" s="10" t="str">
        <f>IF(B568="","",IF(_xlfn.MAXIFS(F$3:F567,B$3:B567,B568)&gt;0,_xlfn.MAXIFS(F$3:F567,B$3:B567,B568),IFERROR(INDEX(Máquinas!$D$4:$D$53,MATCH(B568,Máquinas!$A$4:$A$53,0)),"")))</f>
        <v/>
      </c>
      <c r="K568" s="10" t="str">
        <f t="shared" si="26"/>
        <v/>
      </c>
      <c r="L568" s="12"/>
    </row>
    <row r="569" spans="1:12" x14ac:dyDescent="0.3">
      <c r="A569" s="14"/>
      <c r="B569" s="12"/>
      <c r="C569" s="12"/>
      <c r="D569" s="12"/>
      <c r="E569" s="13"/>
      <c r="F569" s="13"/>
      <c r="G569" s="10" t="str">
        <f t="shared" si="24"/>
        <v/>
      </c>
      <c r="H569" s="13"/>
      <c r="I569" s="10" t="str">
        <f t="shared" si="25"/>
        <v/>
      </c>
      <c r="J569" s="10" t="str">
        <f>IF(B569="","",IF(_xlfn.MAXIFS(F$3:F568,B$3:B568,B569)&gt;0,_xlfn.MAXIFS(F$3:F568,B$3:B568,B569),IFERROR(INDEX(Máquinas!$D$4:$D$53,MATCH(B569,Máquinas!$A$4:$A$53,0)),"")))</f>
        <v/>
      </c>
      <c r="K569" s="10" t="str">
        <f t="shared" si="26"/>
        <v/>
      </c>
      <c r="L569" s="12"/>
    </row>
    <row r="570" spans="1:12" x14ac:dyDescent="0.3">
      <c r="A570" s="14"/>
      <c r="B570" s="12"/>
      <c r="C570" s="12"/>
      <c r="D570" s="12"/>
      <c r="E570" s="13"/>
      <c r="F570" s="13"/>
      <c r="G570" s="10" t="str">
        <f t="shared" si="24"/>
        <v/>
      </c>
      <c r="H570" s="13"/>
      <c r="I570" s="10" t="str">
        <f t="shared" si="25"/>
        <v/>
      </c>
      <c r="J570" s="10" t="str">
        <f>IF(B570="","",IF(_xlfn.MAXIFS(F$3:F569,B$3:B569,B570)&gt;0,_xlfn.MAXIFS(F$3:F569,B$3:B569,B570),IFERROR(INDEX(Máquinas!$D$4:$D$53,MATCH(B570,Máquinas!$A$4:$A$53,0)),"")))</f>
        <v/>
      </c>
      <c r="K570" s="10" t="str">
        <f t="shared" si="26"/>
        <v/>
      </c>
      <c r="L570" s="12"/>
    </row>
    <row r="571" spans="1:12" x14ac:dyDescent="0.3">
      <c r="A571" s="14"/>
      <c r="B571" s="12"/>
      <c r="C571" s="12"/>
      <c r="D571" s="12"/>
      <c r="E571" s="13"/>
      <c r="F571" s="13"/>
      <c r="G571" s="10" t="str">
        <f t="shared" si="24"/>
        <v/>
      </c>
      <c r="H571" s="13"/>
      <c r="I571" s="10" t="str">
        <f t="shared" si="25"/>
        <v/>
      </c>
      <c r="J571" s="10" t="str">
        <f>IF(B571="","",IF(_xlfn.MAXIFS(F$3:F570,B$3:B570,B571)&gt;0,_xlfn.MAXIFS(F$3:F570,B$3:B570,B571),IFERROR(INDEX(Máquinas!$D$4:$D$53,MATCH(B571,Máquinas!$A$4:$A$53,0)),"")))</f>
        <v/>
      </c>
      <c r="K571" s="10" t="str">
        <f t="shared" si="26"/>
        <v/>
      </c>
      <c r="L571" s="12"/>
    </row>
    <row r="572" spans="1:12" x14ac:dyDescent="0.3">
      <c r="A572" s="14"/>
      <c r="B572" s="12"/>
      <c r="C572" s="12"/>
      <c r="D572" s="12"/>
      <c r="E572" s="13"/>
      <c r="F572" s="13"/>
      <c r="G572" s="10" t="str">
        <f t="shared" si="24"/>
        <v/>
      </c>
      <c r="H572" s="13"/>
      <c r="I572" s="10" t="str">
        <f t="shared" si="25"/>
        <v/>
      </c>
      <c r="J572" s="10" t="str">
        <f>IF(B572="","",IF(_xlfn.MAXIFS(F$3:F571,B$3:B571,B572)&gt;0,_xlfn.MAXIFS(F$3:F571,B$3:B571,B572),IFERROR(INDEX(Máquinas!$D$4:$D$53,MATCH(B572,Máquinas!$A$4:$A$53,0)),"")))</f>
        <v/>
      </c>
      <c r="K572" s="10" t="str">
        <f t="shared" si="26"/>
        <v/>
      </c>
      <c r="L572" s="12"/>
    </row>
    <row r="573" spans="1:12" x14ac:dyDescent="0.3">
      <c r="A573" s="14"/>
      <c r="B573" s="12"/>
      <c r="C573" s="12"/>
      <c r="D573" s="12"/>
      <c r="E573" s="13"/>
      <c r="F573" s="13"/>
      <c r="G573" s="10" t="str">
        <f t="shared" si="24"/>
        <v/>
      </c>
      <c r="H573" s="13"/>
      <c r="I573" s="10" t="str">
        <f t="shared" si="25"/>
        <v/>
      </c>
      <c r="J573" s="10" t="str">
        <f>IF(B573="","",IF(_xlfn.MAXIFS(F$3:F572,B$3:B572,B573)&gt;0,_xlfn.MAXIFS(F$3:F572,B$3:B572,B573),IFERROR(INDEX(Máquinas!$D$4:$D$53,MATCH(B573,Máquinas!$A$4:$A$53,0)),"")))</f>
        <v/>
      </c>
      <c r="K573" s="10" t="str">
        <f t="shared" si="26"/>
        <v/>
      </c>
      <c r="L573" s="12"/>
    </row>
    <row r="574" spans="1:12" x14ac:dyDescent="0.3">
      <c r="A574" s="14"/>
      <c r="B574" s="12"/>
      <c r="C574" s="12"/>
      <c r="D574" s="12"/>
      <c r="E574" s="13"/>
      <c r="F574" s="13"/>
      <c r="G574" s="10" t="str">
        <f t="shared" si="24"/>
        <v/>
      </c>
      <c r="H574" s="13"/>
      <c r="I574" s="10" t="str">
        <f t="shared" si="25"/>
        <v/>
      </c>
      <c r="J574" s="10" t="str">
        <f>IF(B574="","",IF(_xlfn.MAXIFS(F$3:F573,B$3:B573,B574)&gt;0,_xlfn.MAXIFS(F$3:F573,B$3:B573,B574),IFERROR(INDEX(Máquinas!$D$4:$D$53,MATCH(B574,Máquinas!$A$4:$A$53,0)),"")))</f>
        <v/>
      </c>
      <c r="K574" s="10" t="str">
        <f t="shared" si="26"/>
        <v/>
      </c>
      <c r="L574" s="12"/>
    </row>
    <row r="575" spans="1:12" x14ac:dyDescent="0.3">
      <c r="A575" s="14"/>
      <c r="B575" s="12"/>
      <c r="C575" s="12"/>
      <c r="D575" s="12"/>
      <c r="E575" s="13"/>
      <c r="F575" s="13"/>
      <c r="G575" s="10" t="str">
        <f t="shared" si="24"/>
        <v/>
      </c>
      <c r="H575" s="13"/>
      <c r="I575" s="10" t="str">
        <f t="shared" si="25"/>
        <v/>
      </c>
      <c r="J575" s="10" t="str">
        <f>IF(B575="","",IF(_xlfn.MAXIFS(F$3:F574,B$3:B574,B575)&gt;0,_xlfn.MAXIFS(F$3:F574,B$3:B574,B575),IFERROR(INDEX(Máquinas!$D$4:$D$53,MATCH(B575,Máquinas!$A$4:$A$53,0)),"")))</f>
        <v/>
      </c>
      <c r="K575" s="10" t="str">
        <f t="shared" si="26"/>
        <v/>
      </c>
      <c r="L575" s="12"/>
    </row>
    <row r="576" spans="1:12" x14ac:dyDescent="0.3">
      <c r="A576" s="14"/>
      <c r="B576" s="12"/>
      <c r="C576" s="12"/>
      <c r="D576" s="12"/>
      <c r="E576" s="13"/>
      <c r="F576" s="13"/>
      <c r="G576" s="10" t="str">
        <f t="shared" si="24"/>
        <v/>
      </c>
      <c r="H576" s="13"/>
      <c r="I576" s="10" t="str">
        <f t="shared" si="25"/>
        <v/>
      </c>
      <c r="J576" s="10" t="str">
        <f>IF(B576="","",IF(_xlfn.MAXIFS(F$3:F575,B$3:B575,B576)&gt;0,_xlfn.MAXIFS(F$3:F575,B$3:B575,B576),IFERROR(INDEX(Máquinas!$D$4:$D$53,MATCH(B576,Máquinas!$A$4:$A$53,0)),"")))</f>
        <v/>
      </c>
      <c r="K576" s="10" t="str">
        <f t="shared" si="26"/>
        <v/>
      </c>
      <c r="L576" s="12"/>
    </row>
    <row r="577" spans="1:12" x14ac:dyDescent="0.3">
      <c r="A577" s="14"/>
      <c r="B577" s="12"/>
      <c r="C577" s="12"/>
      <c r="D577" s="12"/>
      <c r="E577" s="13"/>
      <c r="F577" s="13"/>
      <c r="G577" s="10" t="str">
        <f t="shared" si="24"/>
        <v/>
      </c>
      <c r="H577" s="13"/>
      <c r="I577" s="10" t="str">
        <f t="shared" si="25"/>
        <v/>
      </c>
      <c r="J577" s="10" t="str">
        <f>IF(B577="","",IF(_xlfn.MAXIFS(F$3:F576,B$3:B576,B577)&gt;0,_xlfn.MAXIFS(F$3:F576,B$3:B576,B577),IFERROR(INDEX(Máquinas!$D$4:$D$53,MATCH(B577,Máquinas!$A$4:$A$53,0)),"")))</f>
        <v/>
      </c>
      <c r="K577" s="10" t="str">
        <f t="shared" si="26"/>
        <v/>
      </c>
      <c r="L577" s="12"/>
    </row>
    <row r="578" spans="1:12" x14ac:dyDescent="0.3">
      <c r="A578" s="14"/>
      <c r="B578" s="12"/>
      <c r="C578" s="12"/>
      <c r="D578" s="12"/>
      <c r="E578" s="13"/>
      <c r="F578" s="13"/>
      <c r="G578" s="10" t="str">
        <f t="shared" si="24"/>
        <v/>
      </c>
      <c r="H578" s="13"/>
      <c r="I578" s="10" t="str">
        <f t="shared" si="25"/>
        <v/>
      </c>
      <c r="J578" s="10" t="str">
        <f>IF(B578="","",IF(_xlfn.MAXIFS(F$3:F577,B$3:B577,B578)&gt;0,_xlfn.MAXIFS(F$3:F577,B$3:B577,B578),IFERROR(INDEX(Máquinas!$D$4:$D$53,MATCH(B578,Máquinas!$A$4:$A$53,0)),"")))</f>
        <v/>
      </c>
      <c r="K578" s="10" t="str">
        <f t="shared" si="26"/>
        <v/>
      </c>
      <c r="L578" s="12"/>
    </row>
    <row r="579" spans="1:12" x14ac:dyDescent="0.3">
      <c r="A579" s="14"/>
      <c r="B579" s="12"/>
      <c r="C579" s="12"/>
      <c r="D579" s="12"/>
      <c r="E579" s="13"/>
      <c r="F579" s="13"/>
      <c r="G579" s="10" t="str">
        <f t="shared" si="24"/>
        <v/>
      </c>
      <c r="H579" s="13"/>
      <c r="I579" s="10" t="str">
        <f t="shared" si="25"/>
        <v/>
      </c>
      <c r="J579" s="10" t="str">
        <f>IF(B579="","",IF(_xlfn.MAXIFS(F$3:F578,B$3:B578,B579)&gt;0,_xlfn.MAXIFS(F$3:F578,B$3:B578,B579),IFERROR(INDEX(Máquinas!$D$4:$D$53,MATCH(B579,Máquinas!$A$4:$A$53,0)),"")))</f>
        <v/>
      </c>
      <c r="K579" s="10" t="str">
        <f t="shared" si="26"/>
        <v/>
      </c>
      <c r="L579" s="12"/>
    </row>
    <row r="580" spans="1:12" x14ac:dyDescent="0.3">
      <c r="A580" s="14"/>
      <c r="B580" s="12"/>
      <c r="C580" s="12"/>
      <c r="D580" s="12"/>
      <c r="E580" s="13"/>
      <c r="F580" s="13"/>
      <c r="G580" s="10" t="str">
        <f t="shared" ref="G580:G643" si="27">IF(OR(E580="",F580=""),"",ROUND(F580-E580,1))</f>
        <v/>
      </c>
      <c r="H580" s="13"/>
      <c r="I580" s="10" t="str">
        <f t="shared" ref="I580:I643" si="28">IF(OR(G580="",H580=""),"",ROUND(G580-H580,1))</f>
        <v/>
      </c>
      <c r="J580" s="10" t="str">
        <f>IF(B580="","",IF(_xlfn.MAXIFS(F$3:F579,B$3:B579,B580)&gt;0,_xlfn.MAXIFS(F$3:F579,B$3:B579,B580),IFERROR(INDEX(Máquinas!$D$4:$D$53,MATCH(B580,Máquinas!$A$4:$A$53,0)),"")))</f>
        <v/>
      </c>
      <c r="K580" s="10" t="str">
        <f t="shared" ref="K580:K643" si="29">IF(OR(E580="",J580=""),"",ROUND(E580-J580,1))</f>
        <v/>
      </c>
      <c r="L580" s="12"/>
    </row>
    <row r="581" spans="1:12" x14ac:dyDescent="0.3">
      <c r="A581" s="14"/>
      <c r="B581" s="12"/>
      <c r="C581" s="12"/>
      <c r="D581" s="12"/>
      <c r="E581" s="13"/>
      <c r="F581" s="13"/>
      <c r="G581" s="10" t="str">
        <f t="shared" si="27"/>
        <v/>
      </c>
      <c r="H581" s="13"/>
      <c r="I581" s="10" t="str">
        <f t="shared" si="28"/>
        <v/>
      </c>
      <c r="J581" s="10" t="str">
        <f>IF(B581="","",IF(_xlfn.MAXIFS(F$3:F580,B$3:B580,B581)&gt;0,_xlfn.MAXIFS(F$3:F580,B$3:B580,B581),IFERROR(INDEX(Máquinas!$D$4:$D$53,MATCH(B581,Máquinas!$A$4:$A$53,0)),"")))</f>
        <v/>
      </c>
      <c r="K581" s="10" t="str">
        <f t="shared" si="29"/>
        <v/>
      </c>
      <c r="L581" s="12"/>
    </row>
    <row r="582" spans="1:12" x14ac:dyDescent="0.3">
      <c r="A582" s="14"/>
      <c r="B582" s="12"/>
      <c r="C582" s="12"/>
      <c r="D582" s="12"/>
      <c r="E582" s="13"/>
      <c r="F582" s="13"/>
      <c r="G582" s="10" t="str">
        <f t="shared" si="27"/>
        <v/>
      </c>
      <c r="H582" s="13"/>
      <c r="I582" s="10" t="str">
        <f t="shared" si="28"/>
        <v/>
      </c>
      <c r="J582" s="10" t="str">
        <f>IF(B582="","",IF(_xlfn.MAXIFS(F$3:F581,B$3:B581,B582)&gt;0,_xlfn.MAXIFS(F$3:F581,B$3:B581,B582),IFERROR(INDEX(Máquinas!$D$4:$D$53,MATCH(B582,Máquinas!$A$4:$A$53,0)),"")))</f>
        <v/>
      </c>
      <c r="K582" s="10" t="str">
        <f t="shared" si="29"/>
        <v/>
      </c>
      <c r="L582" s="12"/>
    </row>
    <row r="583" spans="1:12" x14ac:dyDescent="0.3">
      <c r="A583" s="14"/>
      <c r="B583" s="12"/>
      <c r="C583" s="12"/>
      <c r="D583" s="12"/>
      <c r="E583" s="13"/>
      <c r="F583" s="13"/>
      <c r="G583" s="10" t="str">
        <f t="shared" si="27"/>
        <v/>
      </c>
      <c r="H583" s="13"/>
      <c r="I583" s="10" t="str">
        <f t="shared" si="28"/>
        <v/>
      </c>
      <c r="J583" s="10" t="str">
        <f>IF(B583="","",IF(_xlfn.MAXIFS(F$3:F582,B$3:B582,B583)&gt;0,_xlfn.MAXIFS(F$3:F582,B$3:B582,B583),IFERROR(INDEX(Máquinas!$D$4:$D$53,MATCH(B583,Máquinas!$A$4:$A$53,0)),"")))</f>
        <v/>
      </c>
      <c r="K583" s="10" t="str">
        <f t="shared" si="29"/>
        <v/>
      </c>
      <c r="L583" s="12"/>
    </row>
    <row r="584" spans="1:12" x14ac:dyDescent="0.3">
      <c r="A584" s="14"/>
      <c r="B584" s="12"/>
      <c r="C584" s="12"/>
      <c r="D584" s="12"/>
      <c r="E584" s="13"/>
      <c r="F584" s="13"/>
      <c r="G584" s="10" t="str">
        <f t="shared" si="27"/>
        <v/>
      </c>
      <c r="H584" s="13"/>
      <c r="I584" s="10" t="str">
        <f t="shared" si="28"/>
        <v/>
      </c>
      <c r="J584" s="10" t="str">
        <f>IF(B584="","",IF(_xlfn.MAXIFS(F$3:F583,B$3:B583,B584)&gt;0,_xlfn.MAXIFS(F$3:F583,B$3:B583,B584),IFERROR(INDEX(Máquinas!$D$4:$D$53,MATCH(B584,Máquinas!$A$4:$A$53,0)),"")))</f>
        <v/>
      </c>
      <c r="K584" s="10" t="str">
        <f t="shared" si="29"/>
        <v/>
      </c>
      <c r="L584" s="12"/>
    </row>
    <row r="585" spans="1:12" x14ac:dyDescent="0.3">
      <c r="A585" s="14"/>
      <c r="B585" s="12"/>
      <c r="C585" s="12"/>
      <c r="D585" s="12"/>
      <c r="E585" s="13"/>
      <c r="F585" s="13"/>
      <c r="G585" s="10" t="str">
        <f t="shared" si="27"/>
        <v/>
      </c>
      <c r="H585" s="13"/>
      <c r="I585" s="10" t="str">
        <f t="shared" si="28"/>
        <v/>
      </c>
      <c r="J585" s="10" t="str">
        <f>IF(B585="","",IF(_xlfn.MAXIFS(F$3:F584,B$3:B584,B585)&gt;0,_xlfn.MAXIFS(F$3:F584,B$3:B584,B585),IFERROR(INDEX(Máquinas!$D$4:$D$53,MATCH(B585,Máquinas!$A$4:$A$53,0)),"")))</f>
        <v/>
      </c>
      <c r="K585" s="10" t="str">
        <f t="shared" si="29"/>
        <v/>
      </c>
      <c r="L585" s="12"/>
    </row>
    <row r="586" spans="1:12" x14ac:dyDescent="0.3">
      <c r="A586" s="14"/>
      <c r="B586" s="12"/>
      <c r="C586" s="12"/>
      <c r="D586" s="12"/>
      <c r="E586" s="13"/>
      <c r="F586" s="13"/>
      <c r="G586" s="10" t="str">
        <f t="shared" si="27"/>
        <v/>
      </c>
      <c r="H586" s="13"/>
      <c r="I586" s="10" t="str">
        <f t="shared" si="28"/>
        <v/>
      </c>
      <c r="J586" s="10" t="str">
        <f>IF(B586="","",IF(_xlfn.MAXIFS(F$3:F585,B$3:B585,B586)&gt;0,_xlfn.MAXIFS(F$3:F585,B$3:B585,B586),IFERROR(INDEX(Máquinas!$D$4:$D$53,MATCH(B586,Máquinas!$A$4:$A$53,0)),"")))</f>
        <v/>
      </c>
      <c r="K586" s="10" t="str">
        <f t="shared" si="29"/>
        <v/>
      </c>
      <c r="L586" s="12"/>
    </row>
    <row r="587" spans="1:12" x14ac:dyDescent="0.3">
      <c r="A587" s="14"/>
      <c r="B587" s="12"/>
      <c r="C587" s="12"/>
      <c r="D587" s="12"/>
      <c r="E587" s="13"/>
      <c r="F587" s="13"/>
      <c r="G587" s="10" t="str">
        <f t="shared" si="27"/>
        <v/>
      </c>
      <c r="H587" s="13"/>
      <c r="I587" s="10" t="str">
        <f t="shared" si="28"/>
        <v/>
      </c>
      <c r="J587" s="10" t="str">
        <f>IF(B587="","",IF(_xlfn.MAXIFS(F$3:F586,B$3:B586,B587)&gt;0,_xlfn.MAXIFS(F$3:F586,B$3:B586,B587),IFERROR(INDEX(Máquinas!$D$4:$D$53,MATCH(B587,Máquinas!$A$4:$A$53,0)),"")))</f>
        <v/>
      </c>
      <c r="K587" s="10" t="str">
        <f t="shared" si="29"/>
        <v/>
      </c>
      <c r="L587" s="12"/>
    </row>
    <row r="588" spans="1:12" x14ac:dyDescent="0.3">
      <c r="A588" s="14"/>
      <c r="B588" s="12"/>
      <c r="C588" s="12"/>
      <c r="D588" s="12"/>
      <c r="E588" s="13"/>
      <c r="F588" s="13"/>
      <c r="G588" s="10" t="str">
        <f t="shared" si="27"/>
        <v/>
      </c>
      <c r="H588" s="13"/>
      <c r="I588" s="10" t="str">
        <f t="shared" si="28"/>
        <v/>
      </c>
      <c r="J588" s="10" t="str">
        <f>IF(B588="","",IF(_xlfn.MAXIFS(F$3:F587,B$3:B587,B588)&gt;0,_xlfn.MAXIFS(F$3:F587,B$3:B587,B588),IFERROR(INDEX(Máquinas!$D$4:$D$53,MATCH(B588,Máquinas!$A$4:$A$53,0)),"")))</f>
        <v/>
      </c>
      <c r="K588" s="10" t="str">
        <f t="shared" si="29"/>
        <v/>
      </c>
      <c r="L588" s="12"/>
    </row>
    <row r="589" spans="1:12" x14ac:dyDescent="0.3">
      <c r="A589" s="14"/>
      <c r="B589" s="12"/>
      <c r="C589" s="12"/>
      <c r="D589" s="12"/>
      <c r="E589" s="13"/>
      <c r="F589" s="13"/>
      <c r="G589" s="10" t="str">
        <f t="shared" si="27"/>
        <v/>
      </c>
      <c r="H589" s="13"/>
      <c r="I589" s="10" t="str">
        <f t="shared" si="28"/>
        <v/>
      </c>
      <c r="J589" s="10" t="str">
        <f>IF(B589="","",IF(_xlfn.MAXIFS(F$3:F588,B$3:B588,B589)&gt;0,_xlfn.MAXIFS(F$3:F588,B$3:B588,B589),IFERROR(INDEX(Máquinas!$D$4:$D$53,MATCH(B589,Máquinas!$A$4:$A$53,0)),"")))</f>
        <v/>
      </c>
      <c r="K589" s="10" t="str">
        <f t="shared" si="29"/>
        <v/>
      </c>
      <c r="L589" s="12"/>
    </row>
    <row r="590" spans="1:12" x14ac:dyDescent="0.3">
      <c r="A590" s="14"/>
      <c r="B590" s="12"/>
      <c r="C590" s="12"/>
      <c r="D590" s="12"/>
      <c r="E590" s="13"/>
      <c r="F590" s="13"/>
      <c r="G590" s="10" t="str">
        <f t="shared" si="27"/>
        <v/>
      </c>
      <c r="H590" s="13"/>
      <c r="I590" s="10" t="str">
        <f t="shared" si="28"/>
        <v/>
      </c>
      <c r="J590" s="10" t="str">
        <f>IF(B590="","",IF(_xlfn.MAXIFS(F$3:F589,B$3:B589,B590)&gt;0,_xlfn.MAXIFS(F$3:F589,B$3:B589,B590),IFERROR(INDEX(Máquinas!$D$4:$D$53,MATCH(B590,Máquinas!$A$4:$A$53,0)),"")))</f>
        <v/>
      </c>
      <c r="K590" s="10" t="str">
        <f t="shared" si="29"/>
        <v/>
      </c>
      <c r="L590" s="12"/>
    </row>
    <row r="591" spans="1:12" x14ac:dyDescent="0.3">
      <c r="A591" s="14"/>
      <c r="B591" s="12"/>
      <c r="C591" s="12"/>
      <c r="D591" s="12"/>
      <c r="E591" s="13"/>
      <c r="F591" s="13"/>
      <c r="G591" s="10" t="str">
        <f t="shared" si="27"/>
        <v/>
      </c>
      <c r="H591" s="13"/>
      <c r="I591" s="10" t="str">
        <f t="shared" si="28"/>
        <v/>
      </c>
      <c r="J591" s="10" t="str">
        <f>IF(B591="","",IF(_xlfn.MAXIFS(F$3:F590,B$3:B590,B591)&gt;0,_xlfn.MAXIFS(F$3:F590,B$3:B590,B591),IFERROR(INDEX(Máquinas!$D$4:$D$53,MATCH(B591,Máquinas!$A$4:$A$53,0)),"")))</f>
        <v/>
      </c>
      <c r="K591" s="10" t="str">
        <f t="shared" si="29"/>
        <v/>
      </c>
      <c r="L591" s="12"/>
    </row>
    <row r="592" spans="1:12" x14ac:dyDescent="0.3">
      <c r="A592" s="14"/>
      <c r="B592" s="12"/>
      <c r="C592" s="12"/>
      <c r="D592" s="12"/>
      <c r="E592" s="13"/>
      <c r="F592" s="13"/>
      <c r="G592" s="10" t="str">
        <f t="shared" si="27"/>
        <v/>
      </c>
      <c r="H592" s="13"/>
      <c r="I592" s="10" t="str">
        <f t="shared" si="28"/>
        <v/>
      </c>
      <c r="J592" s="10" t="str">
        <f>IF(B592="","",IF(_xlfn.MAXIFS(F$3:F591,B$3:B591,B592)&gt;0,_xlfn.MAXIFS(F$3:F591,B$3:B591,B592),IFERROR(INDEX(Máquinas!$D$4:$D$53,MATCH(B592,Máquinas!$A$4:$A$53,0)),"")))</f>
        <v/>
      </c>
      <c r="K592" s="10" t="str">
        <f t="shared" si="29"/>
        <v/>
      </c>
      <c r="L592" s="12"/>
    </row>
    <row r="593" spans="1:12" x14ac:dyDescent="0.3">
      <c r="A593" s="14"/>
      <c r="B593" s="12"/>
      <c r="C593" s="12"/>
      <c r="D593" s="12"/>
      <c r="E593" s="13"/>
      <c r="F593" s="13"/>
      <c r="G593" s="10" t="str">
        <f t="shared" si="27"/>
        <v/>
      </c>
      <c r="H593" s="13"/>
      <c r="I593" s="10" t="str">
        <f t="shared" si="28"/>
        <v/>
      </c>
      <c r="J593" s="10" t="str">
        <f>IF(B593="","",IF(_xlfn.MAXIFS(F$3:F592,B$3:B592,B593)&gt;0,_xlfn.MAXIFS(F$3:F592,B$3:B592,B593),IFERROR(INDEX(Máquinas!$D$4:$D$53,MATCH(B593,Máquinas!$A$4:$A$53,0)),"")))</f>
        <v/>
      </c>
      <c r="K593" s="10" t="str">
        <f t="shared" si="29"/>
        <v/>
      </c>
      <c r="L593" s="12"/>
    </row>
    <row r="594" spans="1:12" x14ac:dyDescent="0.3">
      <c r="A594" s="14"/>
      <c r="B594" s="12"/>
      <c r="C594" s="12"/>
      <c r="D594" s="12"/>
      <c r="E594" s="13"/>
      <c r="F594" s="13"/>
      <c r="G594" s="10" t="str">
        <f t="shared" si="27"/>
        <v/>
      </c>
      <c r="H594" s="13"/>
      <c r="I594" s="10" t="str">
        <f t="shared" si="28"/>
        <v/>
      </c>
      <c r="J594" s="10" t="str">
        <f>IF(B594="","",IF(_xlfn.MAXIFS(F$3:F593,B$3:B593,B594)&gt;0,_xlfn.MAXIFS(F$3:F593,B$3:B593,B594),IFERROR(INDEX(Máquinas!$D$4:$D$53,MATCH(B594,Máquinas!$A$4:$A$53,0)),"")))</f>
        <v/>
      </c>
      <c r="K594" s="10" t="str">
        <f t="shared" si="29"/>
        <v/>
      </c>
      <c r="L594" s="12"/>
    </row>
    <row r="595" spans="1:12" x14ac:dyDescent="0.3">
      <c r="A595" s="14"/>
      <c r="B595" s="12"/>
      <c r="C595" s="12"/>
      <c r="D595" s="12"/>
      <c r="E595" s="13"/>
      <c r="F595" s="13"/>
      <c r="G595" s="10" t="str">
        <f t="shared" si="27"/>
        <v/>
      </c>
      <c r="H595" s="13"/>
      <c r="I595" s="10" t="str">
        <f t="shared" si="28"/>
        <v/>
      </c>
      <c r="J595" s="10" t="str">
        <f>IF(B595="","",IF(_xlfn.MAXIFS(F$3:F594,B$3:B594,B595)&gt;0,_xlfn.MAXIFS(F$3:F594,B$3:B594,B595),IFERROR(INDEX(Máquinas!$D$4:$D$53,MATCH(B595,Máquinas!$A$4:$A$53,0)),"")))</f>
        <v/>
      </c>
      <c r="K595" s="10" t="str">
        <f t="shared" si="29"/>
        <v/>
      </c>
      <c r="L595" s="12"/>
    </row>
    <row r="596" spans="1:12" x14ac:dyDescent="0.3">
      <c r="A596" s="14"/>
      <c r="B596" s="12"/>
      <c r="C596" s="12"/>
      <c r="D596" s="12"/>
      <c r="E596" s="13"/>
      <c r="F596" s="13"/>
      <c r="G596" s="10" t="str">
        <f t="shared" si="27"/>
        <v/>
      </c>
      <c r="H596" s="13"/>
      <c r="I596" s="10" t="str">
        <f t="shared" si="28"/>
        <v/>
      </c>
      <c r="J596" s="10" t="str">
        <f>IF(B596="","",IF(_xlfn.MAXIFS(F$3:F595,B$3:B595,B596)&gt;0,_xlfn.MAXIFS(F$3:F595,B$3:B595,B596),IFERROR(INDEX(Máquinas!$D$4:$D$53,MATCH(B596,Máquinas!$A$4:$A$53,0)),"")))</f>
        <v/>
      </c>
      <c r="K596" s="10" t="str">
        <f t="shared" si="29"/>
        <v/>
      </c>
      <c r="L596" s="12"/>
    </row>
    <row r="597" spans="1:12" x14ac:dyDescent="0.3">
      <c r="A597" s="14"/>
      <c r="B597" s="12"/>
      <c r="C597" s="12"/>
      <c r="D597" s="12"/>
      <c r="E597" s="13"/>
      <c r="F597" s="13"/>
      <c r="G597" s="10" t="str">
        <f t="shared" si="27"/>
        <v/>
      </c>
      <c r="H597" s="13"/>
      <c r="I597" s="10" t="str">
        <f t="shared" si="28"/>
        <v/>
      </c>
      <c r="J597" s="10" t="str">
        <f>IF(B597="","",IF(_xlfn.MAXIFS(F$3:F596,B$3:B596,B597)&gt;0,_xlfn.MAXIFS(F$3:F596,B$3:B596,B597),IFERROR(INDEX(Máquinas!$D$4:$D$53,MATCH(B597,Máquinas!$A$4:$A$53,0)),"")))</f>
        <v/>
      </c>
      <c r="K597" s="10" t="str">
        <f t="shared" si="29"/>
        <v/>
      </c>
      <c r="L597" s="12"/>
    </row>
    <row r="598" spans="1:12" x14ac:dyDescent="0.3">
      <c r="A598" s="14"/>
      <c r="B598" s="12"/>
      <c r="C598" s="12"/>
      <c r="D598" s="12"/>
      <c r="E598" s="13"/>
      <c r="F598" s="13"/>
      <c r="G598" s="10" t="str">
        <f t="shared" si="27"/>
        <v/>
      </c>
      <c r="H598" s="13"/>
      <c r="I598" s="10" t="str">
        <f t="shared" si="28"/>
        <v/>
      </c>
      <c r="J598" s="10" t="str">
        <f>IF(B598="","",IF(_xlfn.MAXIFS(F$3:F597,B$3:B597,B598)&gt;0,_xlfn.MAXIFS(F$3:F597,B$3:B597,B598),IFERROR(INDEX(Máquinas!$D$4:$D$53,MATCH(B598,Máquinas!$A$4:$A$53,0)),"")))</f>
        <v/>
      </c>
      <c r="K598" s="10" t="str">
        <f t="shared" si="29"/>
        <v/>
      </c>
      <c r="L598" s="12"/>
    </row>
    <row r="599" spans="1:12" x14ac:dyDescent="0.3">
      <c r="A599" s="14"/>
      <c r="B599" s="12"/>
      <c r="C599" s="12"/>
      <c r="D599" s="12"/>
      <c r="E599" s="13"/>
      <c r="F599" s="13"/>
      <c r="G599" s="10" t="str">
        <f t="shared" si="27"/>
        <v/>
      </c>
      <c r="H599" s="13"/>
      <c r="I599" s="10" t="str">
        <f t="shared" si="28"/>
        <v/>
      </c>
      <c r="J599" s="10" t="str">
        <f>IF(B599="","",IF(_xlfn.MAXIFS(F$3:F598,B$3:B598,B599)&gt;0,_xlfn.MAXIFS(F$3:F598,B$3:B598,B599),IFERROR(INDEX(Máquinas!$D$4:$D$53,MATCH(B599,Máquinas!$A$4:$A$53,0)),"")))</f>
        <v/>
      </c>
      <c r="K599" s="10" t="str">
        <f t="shared" si="29"/>
        <v/>
      </c>
      <c r="L599" s="12"/>
    </row>
    <row r="600" spans="1:12" x14ac:dyDescent="0.3">
      <c r="A600" s="14"/>
      <c r="B600" s="12"/>
      <c r="C600" s="12"/>
      <c r="D600" s="12"/>
      <c r="E600" s="13"/>
      <c r="F600" s="13"/>
      <c r="G600" s="10" t="str">
        <f t="shared" si="27"/>
        <v/>
      </c>
      <c r="H600" s="13"/>
      <c r="I600" s="10" t="str">
        <f t="shared" si="28"/>
        <v/>
      </c>
      <c r="J600" s="10" t="str">
        <f>IF(B600="","",IF(_xlfn.MAXIFS(F$3:F599,B$3:B599,B600)&gt;0,_xlfn.MAXIFS(F$3:F599,B$3:B599,B600),IFERROR(INDEX(Máquinas!$D$4:$D$53,MATCH(B600,Máquinas!$A$4:$A$53,0)),"")))</f>
        <v/>
      </c>
      <c r="K600" s="10" t="str">
        <f t="shared" si="29"/>
        <v/>
      </c>
      <c r="L600" s="12"/>
    </row>
    <row r="601" spans="1:12" x14ac:dyDescent="0.3">
      <c r="A601" s="14"/>
      <c r="B601" s="12"/>
      <c r="C601" s="12"/>
      <c r="D601" s="12"/>
      <c r="E601" s="13"/>
      <c r="F601" s="13"/>
      <c r="G601" s="10" t="str">
        <f t="shared" si="27"/>
        <v/>
      </c>
      <c r="H601" s="13"/>
      <c r="I601" s="10" t="str">
        <f t="shared" si="28"/>
        <v/>
      </c>
      <c r="J601" s="10" t="str">
        <f>IF(B601="","",IF(_xlfn.MAXIFS(F$3:F600,B$3:B600,B601)&gt;0,_xlfn.MAXIFS(F$3:F600,B$3:B600,B601),IFERROR(INDEX(Máquinas!$D$4:$D$53,MATCH(B601,Máquinas!$A$4:$A$53,0)),"")))</f>
        <v/>
      </c>
      <c r="K601" s="10" t="str">
        <f t="shared" si="29"/>
        <v/>
      </c>
      <c r="L601" s="12"/>
    </row>
    <row r="602" spans="1:12" x14ac:dyDescent="0.3">
      <c r="A602" s="14"/>
      <c r="B602" s="12"/>
      <c r="C602" s="12"/>
      <c r="D602" s="12"/>
      <c r="E602" s="13"/>
      <c r="F602" s="13"/>
      <c r="G602" s="10" t="str">
        <f t="shared" si="27"/>
        <v/>
      </c>
      <c r="H602" s="13"/>
      <c r="I602" s="10" t="str">
        <f t="shared" si="28"/>
        <v/>
      </c>
      <c r="J602" s="10" t="str">
        <f>IF(B602="","",IF(_xlfn.MAXIFS(F$3:F601,B$3:B601,B602)&gt;0,_xlfn.MAXIFS(F$3:F601,B$3:B601,B602),IFERROR(INDEX(Máquinas!$D$4:$D$53,MATCH(B602,Máquinas!$A$4:$A$53,0)),"")))</f>
        <v/>
      </c>
      <c r="K602" s="10" t="str">
        <f t="shared" si="29"/>
        <v/>
      </c>
      <c r="L602" s="12"/>
    </row>
    <row r="603" spans="1:12" x14ac:dyDescent="0.3">
      <c r="A603" s="14"/>
      <c r="B603" s="12"/>
      <c r="C603" s="12"/>
      <c r="D603" s="12"/>
      <c r="E603" s="13"/>
      <c r="F603" s="13"/>
      <c r="G603" s="10" t="str">
        <f t="shared" si="27"/>
        <v/>
      </c>
      <c r="H603" s="13"/>
      <c r="I603" s="10" t="str">
        <f t="shared" si="28"/>
        <v/>
      </c>
      <c r="J603" s="10" t="str">
        <f>IF(B603="","",IF(_xlfn.MAXIFS(F$3:F602,B$3:B602,B603)&gt;0,_xlfn.MAXIFS(F$3:F602,B$3:B602,B603),IFERROR(INDEX(Máquinas!$D$4:$D$53,MATCH(B603,Máquinas!$A$4:$A$53,0)),"")))</f>
        <v/>
      </c>
      <c r="K603" s="10" t="str">
        <f t="shared" si="29"/>
        <v/>
      </c>
      <c r="L603" s="12"/>
    </row>
    <row r="604" spans="1:12" x14ac:dyDescent="0.3">
      <c r="A604" s="14"/>
      <c r="B604" s="12"/>
      <c r="C604" s="12"/>
      <c r="D604" s="12"/>
      <c r="E604" s="13"/>
      <c r="F604" s="13"/>
      <c r="G604" s="10" t="str">
        <f t="shared" si="27"/>
        <v/>
      </c>
      <c r="H604" s="13"/>
      <c r="I604" s="10" t="str">
        <f t="shared" si="28"/>
        <v/>
      </c>
      <c r="J604" s="10" t="str">
        <f>IF(B604="","",IF(_xlfn.MAXIFS(F$3:F603,B$3:B603,B604)&gt;0,_xlfn.MAXIFS(F$3:F603,B$3:B603,B604),IFERROR(INDEX(Máquinas!$D$4:$D$53,MATCH(B604,Máquinas!$A$4:$A$53,0)),"")))</f>
        <v/>
      </c>
      <c r="K604" s="10" t="str">
        <f t="shared" si="29"/>
        <v/>
      </c>
      <c r="L604" s="12"/>
    </row>
    <row r="605" spans="1:12" x14ac:dyDescent="0.3">
      <c r="A605" s="14"/>
      <c r="B605" s="12"/>
      <c r="C605" s="12"/>
      <c r="D605" s="12"/>
      <c r="E605" s="13"/>
      <c r="F605" s="13"/>
      <c r="G605" s="10" t="str">
        <f t="shared" si="27"/>
        <v/>
      </c>
      <c r="H605" s="13"/>
      <c r="I605" s="10" t="str">
        <f t="shared" si="28"/>
        <v/>
      </c>
      <c r="J605" s="10" t="str">
        <f>IF(B605="","",IF(_xlfn.MAXIFS(F$3:F604,B$3:B604,B605)&gt;0,_xlfn.MAXIFS(F$3:F604,B$3:B604,B605),IFERROR(INDEX(Máquinas!$D$4:$D$53,MATCH(B605,Máquinas!$A$4:$A$53,0)),"")))</f>
        <v/>
      </c>
      <c r="K605" s="10" t="str">
        <f t="shared" si="29"/>
        <v/>
      </c>
      <c r="L605" s="12"/>
    </row>
    <row r="606" spans="1:12" x14ac:dyDescent="0.3">
      <c r="A606" s="14"/>
      <c r="B606" s="12"/>
      <c r="C606" s="12"/>
      <c r="D606" s="12"/>
      <c r="E606" s="13"/>
      <c r="F606" s="13"/>
      <c r="G606" s="10" t="str">
        <f t="shared" si="27"/>
        <v/>
      </c>
      <c r="H606" s="13"/>
      <c r="I606" s="10" t="str">
        <f t="shared" si="28"/>
        <v/>
      </c>
      <c r="J606" s="10" t="str">
        <f>IF(B606="","",IF(_xlfn.MAXIFS(F$3:F605,B$3:B605,B606)&gt;0,_xlfn.MAXIFS(F$3:F605,B$3:B605,B606),IFERROR(INDEX(Máquinas!$D$4:$D$53,MATCH(B606,Máquinas!$A$4:$A$53,0)),"")))</f>
        <v/>
      </c>
      <c r="K606" s="10" t="str">
        <f t="shared" si="29"/>
        <v/>
      </c>
      <c r="L606" s="12"/>
    </row>
    <row r="607" spans="1:12" x14ac:dyDescent="0.3">
      <c r="A607" s="14"/>
      <c r="B607" s="12"/>
      <c r="C607" s="12"/>
      <c r="D607" s="12"/>
      <c r="E607" s="13"/>
      <c r="F607" s="13"/>
      <c r="G607" s="10" t="str">
        <f t="shared" si="27"/>
        <v/>
      </c>
      <c r="H607" s="13"/>
      <c r="I607" s="10" t="str">
        <f t="shared" si="28"/>
        <v/>
      </c>
      <c r="J607" s="10" t="str">
        <f>IF(B607="","",IF(_xlfn.MAXIFS(F$3:F606,B$3:B606,B607)&gt;0,_xlfn.MAXIFS(F$3:F606,B$3:B606,B607),IFERROR(INDEX(Máquinas!$D$4:$D$53,MATCH(B607,Máquinas!$A$4:$A$53,0)),"")))</f>
        <v/>
      </c>
      <c r="K607" s="10" t="str">
        <f t="shared" si="29"/>
        <v/>
      </c>
      <c r="L607" s="12"/>
    </row>
    <row r="608" spans="1:12" x14ac:dyDescent="0.3">
      <c r="A608" s="14"/>
      <c r="B608" s="12"/>
      <c r="C608" s="12"/>
      <c r="D608" s="12"/>
      <c r="E608" s="13"/>
      <c r="F608" s="13"/>
      <c r="G608" s="10" t="str">
        <f t="shared" si="27"/>
        <v/>
      </c>
      <c r="H608" s="13"/>
      <c r="I608" s="10" t="str">
        <f t="shared" si="28"/>
        <v/>
      </c>
      <c r="J608" s="10" t="str">
        <f>IF(B608="","",IF(_xlfn.MAXIFS(F$3:F607,B$3:B607,B608)&gt;0,_xlfn.MAXIFS(F$3:F607,B$3:B607,B608),IFERROR(INDEX(Máquinas!$D$4:$D$53,MATCH(B608,Máquinas!$A$4:$A$53,0)),"")))</f>
        <v/>
      </c>
      <c r="K608" s="10" t="str">
        <f t="shared" si="29"/>
        <v/>
      </c>
      <c r="L608" s="12"/>
    </row>
    <row r="609" spans="1:12" x14ac:dyDescent="0.3">
      <c r="A609" s="14"/>
      <c r="B609" s="12"/>
      <c r="C609" s="12"/>
      <c r="D609" s="12"/>
      <c r="E609" s="13"/>
      <c r="F609" s="13"/>
      <c r="G609" s="10" t="str">
        <f t="shared" si="27"/>
        <v/>
      </c>
      <c r="H609" s="13"/>
      <c r="I609" s="10" t="str">
        <f t="shared" si="28"/>
        <v/>
      </c>
      <c r="J609" s="10" t="str">
        <f>IF(B609="","",IF(_xlfn.MAXIFS(F$3:F608,B$3:B608,B609)&gt;0,_xlfn.MAXIFS(F$3:F608,B$3:B608,B609),IFERROR(INDEX(Máquinas!$D$4:$D$53,MATCH(B609,Máquinas!$A$4:$A$53,0)),"")))</f>
        <v/>
      </c>
      <c r="K609" s="10" t="str">
        <f t="shared" si="29"/>
        <v/>
      </c>
      <c r="L609" s="12"/>
    </row>
    <row r="610" spans="1:12" x14ac:dyDescent="0.3">
      <c r="A610" s="14"/>
      <c r="B610" s="12"/>
      <c r="C610" s="12"/>
      <c r="D610" s="12"/>
      <c r="E610" s="13"/>
      <c r="F610" s="13"/>
      <c r="G610" s="10" t="str">
        <f t="shared" si="27"/>
        <v/>
      </c>
      <c r="H610" s="13"/>
      <c r="I610" s="10" t="str">
        <f t="shared" si="28"/>
        <v/>
      </c>
      <c r="J610" s="10" t="str">
        <f>IF(B610="","",IF(_xlfn.MAXIFS(F$3:F609,B$3:B609,B610)&gt;0,_xlfn.MAXIFS(F$3:F609,B$3:B609,B610),IFERROR(INDEX(Máquinas!$D$4:$D$53,MATCH(B610,Máquinas!$A$4:$A$53,0)),"")))</f>
        <v/>
      </c>
      <c r="K610" s="10" t="str">
        <f t="shared" si="29"/>
        <v/>
      </c>
      <c r="L610" s="12"/>
    </row>
    <row r="611" spans="1:12" x14ac:dyDescent="0.3">
      <c r="A611" s="14"/>
      <c r="B611" s="12"/>
      <c r="C611" s="12"/>
      <c r="D611" s="12"/>
      <c r="E611" s="13"/>
      <c r="F611" s="13"/>
      <c r="G611" s="10" t="str">
        <f t="shared" si="27"/>
        <v/>
      </c>
      <c r="H611" s="13"/>
      <c r="I611" s="10" t="str">
        <f t="shared" si="28"/>
        <v/>
      </c>
      <c r="J611" s="10" t="str">
        <f>IF(B611="","",IF(_xlfn.MAXIFS(F$3:F610,B$3:B610,B611)&gt;0,_xlfn.MAXIFS(F$3:F610,B$3:B610,B611),IFERROR(INDEX(Máquinas!$D$4:$D$53,MATCH(B611,Máquinas!$A$4:$A$53,0)),"")))</f>
        <v/>
      </c>
      <c r="K611" s="10" t="str">
        <f t="shared" si="29"/>
        <v/>
      </c>
      <c r="L611" s="12"/>
    </row>
    <row r="612" spans="1:12" x14ac:dyDescent="0.3">
      <c r="A612" s="14"/>
      <c r="B612" s="12"/>
      <c r="C612" s="12"/>
      <c r="D612" s="12"/>
      <c r="E612" s="13"/>
      <c r="F612" s="13"/>
      <c r="G612" s="10" t="str">
        <f t="shared" si="27"/>
        <v/>
      </c>
      <c r="H612" s="13"/>
      <c r="I612" s="10" t="str">
        <f t="shared" si="28"/>
        <v/>
      </c>
      <c r="J612" s="10" t="str">
        <f>IF(B612="","",IF(_xlfn.MAXIFS(F$3:F611,B$3:B611,B612)&gt;0,_xlfn.MAXIFS(F$3:F611,B$3:B611,B612),IFERROR(INDEX(Máquinas!$D$4:$D$53,MATCH(B612,Máquinas!$A$4:$A$53,0)),"")))</f>
        <v/>
      </c>
      <c r="K612" s="10" t="str">
        <f t="shared" si="29"/>
        <v/>
      </c>
      <c r="L612" s="12"/>
    </row>
    <row r="613" spans="1:12" x14ac:dyDescent="0.3">
      <c r="A613" s="14"/>
      <c r="B613" s="12"/>
      <c r="C613" s="12"/>
      <c r="D613" s="12"/>
      <c r="E613" s="13"/>
      <c r="F613" s="13"/>
      <c r="G613" s="10" t="str">
        <f t="shared" si="27"/>
        <v/>
      </c>
      <c r="H613" s="13"/>
      <c r="I613" s="10" t="str">
        <f t="shared" si="28"/>
        <v/>
      </c>
      <c r="J613" s="10" t="str">
        <f>IF(B613="","",IF(_xlfn.MAXIFS(F$3:F612,B$3:B612,B613)&gt;0,_xlfn.MAXIFS(F$3:F612,B$3:B612,B613),IFERROR(INDEX(Máquinas!$D$4:$D$53,MATCH(B613,Máquinas!$A$4:$A$53,0)),"")))</f>
        <v/>
      </c>
      <c r="K613" s="10" t="str">
        <f t="shared" si="29"/>
        <v/>
      </c>
      <c r="L613" s="12"/>
    </row>
    <row r="614" spans="1:12" x14ac:dyDescent="0.3">
      <c r="A614" s="14"/>
      <c r="B614" s="12"/>
      <c r="C614" s="12"/>
      <c r="D614" s="12"/>
      <c r="E614" s="13"/>
      <c r="F614" s="13"/>
      <c r="G614" s="10" t="str">
        <f t="shared" si="27"/>
        <v/>
      </c>
      <c r="H614" s="13"/>
      <c r="I614" s="10" t="str">
        <f t="shared" si="28"/>
        <v/>
      </c>
      <c r="J614" s="10" t="str">
        <f>IF(B614="","",IF(_xlfn.MAXIFS(F$3:F613,B$3:B613,B614)&gt;0,_xlfn.MAXIFS(F$3:F613,B$3:B613,B614),IFERROR(INDEX(Máquinas!$D$4:$D$53,MATCH(B614,Máquinas!$A$4:$A$53,0)),"")))</f>
        <v/>
      </c>
      <c r="K614" s="10" t="str">
        <f t="shared" si="29"/>
        <v/>
      </c>
      <c r="L614" s="12"/>
    </row>
    <row r="615" spans="1:12" x14ac:dyDescent="0.3">
      <c r="A615" s="14"/>
      <c r="B615" s="12"/>
      <c r="C615" s="12"/>
      <c r="D615" s="12"/>
      <c r="E615" s="13"/>
      <c r="F615" s="13"/>
      <c r="G615" s="10" t="str">
        <f t="shared" si="27"/>
        <v/>
      </c>
      <c r="H615" s="13"/>
      <c r="I615" s="10" t="str">
        <f t="shared" si="28"/>
        <v/>
      </c>
      <c r="J615" s="10" t="str">
        <f>IF(B615="","",IF(_xlfn.MAXIFS(F$3:F614,B$3:B614,B615)&gt;0,_xlfn.MAXIFS(F$3:F614,B$3:B614,B615),IFERROR(INDEX(Máquinas!$D$4:$D$53,MATCH(B615,Máquinas!$A$4:$A$53,0)),"")))</f>
        <v/>
      </c>
      <c r="K615" s="10" t="str">
        <f t="shared" si="29"/>
        <v/>
      </c>
      <c r="L615" s="12"/>
    </row>
    <row r="616" spans="1:12" x14ac:dyDescent="0.3">
      <c r="A616" s="14"/>
      <c r="B616" s="12"/>
      <c r="C616" s="12"/>
      <c r="D616" s="12"/>
      <c r="E616" s="13"/>
      <c r="F616" s="13"/>
      <c r="G616" s="10" t="str">
        <f t="shared" si="27"/>
        <v/>
      </c>
      <c r="H616" s="13"/>
      <c r="I616" s="10" t="str">
        <f t="shared" si="28"/>
        <v/>
      </c>
      <c r="J616" s="10" t="str">
        <f>IF(B616="","",IF(_xlfn.MAXIFS(F$3:F615,B$3:B615,B616)&gt;0,_xlfn.MAXIFS(F$3:F615,B$3:B615,B616),IFERROR(INDEX(Máquinas!$D$4:$D$53,MATCH(B616,Máquinas!$A$4:$A$53,0)),"")))</f>
        <v/>
      </c>
      <c r="K616" s="10" t="str">
        <f t="shared" si="29"/>
        <v/>
      </c>
      <c r="L616" s="12"/>
    </row>
    <row r="617" spans="1:12" x14ac:dyDescent="0.3">
      <c r="A617" s="14"/>
      <c r="B617" s="12"/>
      <c r="C617" s="12"/>
      <c r="D617" s="12"/>
      <c r="E617" s="13"/>
      <c r="F617" s="13"/>
      <c r="G617" s="10" t="str">
        <f t="shared" si="27"/>
        <v/>
      </c>
      <c r="H617" s="13"/>
      <c r="I617" s="10" t="str">
        <f t="shared" si="28"/>
        <v/>
      </c>
      <c r="J617" s="10" t="str">
        <f>IF(B617="","",IF(_xlfn.MAXIFS(F$3:F616,B$3:B616,B617)&gt;0,_xlfn.MAXIFS(F$3:F616,B$3:B616,B617),IFERROR(INDEX(Máquinas!$D$4:$D$53,MATCH(B617,Máquinas!$A$4:$A$53,0)),"")))</f>
        <v/>
      </c>
      <c r="K617" s="10" t="str">
        <f t="shared" si="29"/>
        <v/>
      </c>
      <c r="L617" s="12"/>
    </row>
    <row r="618" spans="1:12" x14ac:dyDescent="0.3">
      <c r="A618" s="14"/>
      <c r="B618" s="12"/>
      <c r="C618" s="12"/>
      <c r="D618" s="12"/>
      <c r="E618" s="13"/>
      <c r="F618" s="13"/>
      <c r="G618" s="10" t="str">
        <f t="shared" si="27"/>
        <v/>
      </c>
      <c r="H618" s="13"/>
      <c r="I618" s="10" t="str">
        <f t="shared" si="28"/>
        <v/>
      </c>
      <c r="J618" s="10" t="str">
        <f>IF(B618="","",IF(_xlfn.MAXIFS(F$3:F617,B$3:B617,B618)&gt;0,_xlfn.MAXIFS(F$3:F617,B$3:B617,B618),IFERROR(INDEX(Máquinas!$D$4:$D$53,MATCH(B618,Máquinas!$A$4:$A$53,0)),"")))</f>
        <v/>
      </c>
      <c r="K618" s="10" t="str">
        <f t="shared" si="29"/>
        <v/>
      </c>
      <c r="L618" s="12"/>
    </row>
    <row r="619" spans="1:12" x14ac:dyDescent="0.3">
      <c r="A619" s="14"/>
      <c r="B619" s="12"/>
      <c r="C619" s="12"/>
      <c r="D619" s="12"/>
      <c r="E619" s="13"/>
      <c r="F619" s="13"/>
      <c r="G619" s="10" t="str">
        <f t="shared" si="27"/>
        <v/>
      </c>
      <c r="H619" s="13"/>
      <c r="I619" s="10" t="str">
        <f t="shared" si="28"/>
        <v/>
      </c>
      <c r="J619" s="10" t="str">
        <f>IF(B619="","",IF(_xlfn.MAXIFS(F$3:F618,B$3:B618,B619)&gt;0,_xlfn.MAXIFS(F$3:F618,B$3:B618,B619),IFERROR(INDEX(Máquinas!$D$4:$D$53,MATCH(B619,Máquinas!$A$4:$A$53,0)),"")))</f>
        <v/>
      </c>
      <c r="K619" s="10" t="str">
        <f t="shared" si="29"/>
        <v/>
      </c>
      <c r="L619" s="12"/>
    </row>
    <row r="620" spans="1:12" x14ac:dyDescent="0.3">
      <c r="A620" s="14"/>
      <c r="B620" s="12"/>
      <c r="C620" s="12"/>
      <c r="D620" s="12"/>
      <c r="E620" s="13"/>
      <c r="F620" s="13"/>
      <c r="G620" s="10" t="str">
        <f t="shared" si="27"/>
        <v/>
      </c>
      <c r="H620" s="13"/>
      <c r="I620" s="10" t="str">
        <f t="shared" si="28"/>
        <v/>
      </c>
      <c r="J620" s="10" t="str">
        <f>IF(B620="","",IF(_xlfn.MAXIFS(F$3:F619,B$3:B619,B620)&gt;0,_xlfn.MAXIFS(F$3:F619,B$3:B619,B620),IFERROR(INDEX(Máquinas!$D$4:$D$53,MATCH(B620,Máquinas!$A$4:$A$53,0)),"")))</f>
        <v/>
      </c>
      <c r="K620" s="10" t="str">
        <f t="shared" si="29"/>
        <v/>
      </c>
      <c r="L620" s="12"/>
    </row>
    <row r="621" spans="1:12" x14ac:dyDescent="0.3">
      <c r="A621" s="14"/>
      <c r="B621" s="12"/>
      <c r="C621" s="12"/>
      <c r="D621" s="12"/>
      <c r="E621" s="13"/>
      <c r="F621" s="13"/>
      <c r="G621" s="10" t="str">
        <f t="shared" si="27"/>
        <v/>
      </c>
      <c r="H621" s="13"/>
      <c r="I621" s="10" t="str">
        <f t="shared" si="28"/>
        <v/>
      </c>
      <c r="J621" s="10" t="str">
        <f>IF(B621="","",IF(_xlfn.MAXIFS(F$3:F620,B$3:B620,B621)&gt;0,_xlfn.MAXIFS(F$3:F620,B$3:B620,B621),IFERROR(INDEX(Máquinas!$D$4:$D$53,MATCH(B621,Máquinas!$A$4:$A$53,0)),"")))</f>
        <v/>
      </c>
      <c r="K621" s="10" t="str">
        <f t="shared" si="29"/>
        <v/>
      </c>
      <c r="L621" s="12"/>
    </row>
    <row r="622" spans="1:12" x14ac:dyDescent="0.3">
      <c r="A622" s="14"/>
      <c r="B622" s="12"/>
      <c r="C622" s="12"/>
      <c r="D622" s="12"/>
      <c r="E622" s="13"/>
      <c r="F622" s="13"/>
      <c r="G622" s="10" t="str">
        <f t="shared" si="27"/>
        <v/>
      </c>
      <c r="H622" s="13"/>
      <c r="I622" s="10" t="str">
        <f t="shared" si="28"/>
        <v/>
      </c>
      <c r="J622" s="10" t="str">
        <f>IF(B622="","",IF(_xlfn.MAXIFS(F$3:F621,B$3:B621,B622)&gt;0,_xlfn.MAXIFS(F$3:F621,B$3:B621,B622),IFERROR(INDEX(Máquinas!$D$4:$D$53,MATCH(B622,Máquinas!$A$4:$A$53,0)),"")))</f>
        <v/>
      </c>
      <c r="K622" s="10" t="str">
        <f t="shared" si="29"/>
        <v/>
      </c>
      <c r="L622" s="12"/>
    </row>
    <row r="623" spans="1:12" x14ac:dyDescent="0.3">
      <c r="A623" s="14"/>
      <c r="B623" s="12"/>
      <c r="C623" s="12"/>
      <c r="D623" s="12"/>
      <c r="E623" s="13"/>
      <c r="F623" s="13"/>
      <c r="G623" s="10" t="str">
        <f t="shared" si="27"/>
        <v/>
      </c>
      <c r="H623" s="13"/>
      <c r="I623" s="10" t="str">
        <f t="shared" si="28"/>
        <v/>
      </c>
      <c r="J623" s="10" t="str">
        <f>IF(B623="","",IF(_xlfn.MAXIFS(F$3:F622,B$3:B622,B623)&gt;0,_xlfn.MAXIFS(F$3:F622,B$3:B622,B623),IFERROR(INDEX(Máquinas!$D$4:$D$53,MATCH(B623,Máquinas!$A$4:$A$53,0)),"")))</f>
        <v/>
      </c>
      <c r="K623" s="10" t="str">
        <f t="shared" si="29"/>
        <v/>
      </c>
      <c r="L623" s="12"/>
    </row>
    <row r="624" spans="1:12" x14ac:dyDescent="0.3">
      <c r="A624" s="14"/>
      <c r="B624" s="12"/>
      <c r="C624" s="12"/>
      <c r="D624" s="12"/>
      <c r="E624" s="13"/>
      <c r="F624" s="13"/>
      <c r="G624" s="10" t="str">
        <f t="shared" si="27"/>
        <v/>
      </c>
      <c r="H624" s="13"/>
      <c r="I624" s="10" t="str">
        <f t="shared" si="28"/>
        <v/>
      </c>
      <c r="J624" s="10" t="str">
        <f>IF(B624="","",IF(_xlfn.MAXIFS(F$3:F623,B$3:B623,B624)&gt;0,_xlfn.MAXIFS(F$3:F623,B$3:B623,B624),IFERROR(INDEX(Máquinas!$D$4:$D$53,MATCH(B624,Máquinas!$A$4:$A$53,0)),"")))</f>
        <v/>
      </c>
      <c r="K624" s="10" t="str">
        <f t="shared" si="29"/>
        <v/>
      </c>
      <c r="L624" s="12"/>
    </row>
    <row r="625" spans="1:12" x14ac:dyDescent="0.3">
      <c r="A625" s="14"/>
      <c r="B625" s="12"/>
      <c r="C625" s="12"/>
      <c r="D625" s="12"/>
      <c r="E625" s="13"/>
      <c r="F625" s="13"/>
      <c r="G625" s="10" t="str">
        <f t="shared" si="27"/>
        <v/>
      </c>
      <c r="H625" s="13"/>
      <c r="I625" s="10" t="str">
        <f t="shared" si="28"/>
        <v/>
      </c>
      <c r="J625" s="10" t="str">
        <f>IF(B625="","",IF(_xlfn.MAXIFS(F$3:F624,B$3:B624,B625)&gt;0,_xlfn.MAXIFS(F$3:F624,B$3:B624,B625),IFERROR(INDEX(Máquinas!$D$4:$D$53,MATCH(B625,Máquinas!$A$4:$A$53,0)),"")))</f>
        <v/>
      </c>
      <c r="K625" s="10" t="str">
        <f t="shared" si="29"/>
        <v/>
      </c>
      <c r="L625" s="12"/>
    </row>
    <row r="626" spans="1:12" x14ac:dyDescent="0.3">
      <c r="A626" s="14"/>
      <c r="B626" s="12"/>
      <c r="C626" s="12"/>
      <c r="D626" s="12"/>
      <c r="E626" s="13"/>
      <c r="F626" s="13"/>
      <c r="G626" s="10" t="str">
        <f t="shared" si="27"/>
        <v/>
      </c>
      <c r="H626" s="13"/>
      <c r="I626" s="10" t="str">
        <f t="shared" si="28"/>
        <v/>
      </c>
      <c r="J626" s="10" t="str">
        <f>IF(B626="","",IF(_xlfn.MAXIFS(F$3:F625,B$3:B625,B626)&gt;0,_xlfn.MAXIFS(F$3:F625,B$3:B625,B626),IFERROR(INDEX(Máquinas!$D$4:$D$53,MATCH(B626,Máquinas!$A$4:$A$53,0)),"")))</f>
        <v/>
      </c>
      <c r="K626" s="10" t="str">
        <f t="shared" si="29"/>
        <v/>
      </c>
      <c r="L626" s="12"/>
    </row>
    <row r="627" spans="1:12" x14ac:dyDescent="0.3">
      <c r="A627" s="14"/>
      <c r="B627" s="12"/>
      <c r="C627" s="12"/>
      <c r="D627" s="12"/>
      <c r="E627" s="13"/>
      <c r="F627" s="13"/>
      <c r="G627" s="10" t="str">
        <f t="shared" si="27"/>
        <v/>
      </c>
      <c r="H627" s="13"/>
      <c r="I627" s="10" t="str">
        <f t="shared" si="28"/>
        <v/>
      </c>
      <c r="J627" s="10" t="str">
        <f>IF(B627="","",IF(_xlfn.MAXIFS(F$3:F626,B$3:B626,B627)&gt;0,_xlfn.MAXIFS(F$3:F626,B$3:B626,B627),IFERROR(INDEX(Máquinas!$D$4:$D$53,MATCH(B627,Máquinas!$A$4:$A$53,0)),"")))</f>
        <v/>
      </c>
      <c r="K627" s="10" t="str">
        <f t="shared" si="29"/>
        <v/>
      </c>
      <c r="L627" s="12"/>
    </row>
    <row r="628" spans="1:12" x14ac:dyDescent="0.3">
      <c r="A628" s="14"/>
      <c r="B628" s="12"/>
      <c r="C628" s="12"/>
      <c r="D628" s="12"/>
      <c r="E628" s="13"/>
      <c r="F628" s="13"/>
      <c r="G628" s="10" t="str">
        <f t="shared" si="27"/>
        <v/>
      </c>
      <c r="H628" s="13"/>
      <c r="I628" s="10" t="str">
        <f t="shared" si="28"/>
        <v/>
      </c>
      <c r="J628" s="10" t="str">
        <f>IF(B628="","",IF(_xlfn.MAXIFS(F$3:F627,B$3:B627,B628)&gt;0,_xlfn.MAXIFS(F$3:F627,B$3:B627,B628),IFERROR(INDEX(Máquinas!$D$4:$D$53,MATCH(B628,Máquinas!$A$4:$A$53,0)),"")))</f>
        <v/>
      </c>
      <c r="K628" s="10" t="str">
        <f t="shared" si="29"/>
        <v/>
      </c>
      <c r="L628" s="12"/>
    </row>
    <row r="629" spans="1:12" x14ac:dyDescent="0.3">
      <c r="A629" s="14"/>
      <c r="B629" s="12"/>
      <c r="C629" s="12"/>
      <c r="D629" s="12"/>
      <c r="E629" s="13"/>
      <c r="F629" s="13"/>
      <c r="G629" s="10" t="str">
        <f t="shared" si="27"/>
        <v/>
      </c>
      <c r="H629" s="13"/>
      <c r="I629" s="10" t="str">
        <f t="shared" si="28"/>
        <v/>
      </c>
      <c r="J629" s="10" t="str">
        <f>IF(B629="","",IF(_xlfn.MAXIFS(F$3:F628,B$3:B628,B629)&gt;0,_xlfn.MAXIFS(F$3:F628,B$3:B628,B629),IFERROR(INDEX(Máquinas!$D$4:$D$53,MATCH(B629,Máquinas!$A$4:$A$53,0)),"")))</f>
        <v/>
      </c>
      <c r="K629" s="10" t="str">
        <f t="shared" si="29"/>
        <v/>
      </c>
      <c r="L629" s="12"/>
    </row>
    <row r="630" spans="1:12" x14ac:dyDescent="0.3">
      <c r="A630" s="14"/>
      <c r="B630" s="12"/>
      <c r="C630" s="12"/>
      <c r="D630" s="12"/>
      <c r="E630" s="13"/>
      <c r="F630" s="13"/>
      <c r="G630" s="10" t="str">
        <f t="shared" si="27"/>
        <v/>
      </c>
      <c r="H630" s="13"/>
      <c r="I630" s="10" t="str">
        <f t="shared" si="28"/>
        <v/>
      </c>
      <c r="J630" s="10" t="str">
        <f>IF(B630="","",IF(_xlfn.MAXIFS(F$3:F629,B$3:B629,B630)&gt;0,_xlfn.MAXIFS(F$3:F629,B$3:B629,B630),IFERROR(INDEX(Máquinas!$D$4:$D$53,MATCH(B630,Máquinas!$A$4:$A$53,0)),"")))</f>
        <v/>
      </c>
      <c r="K630" s="10" t="str">
        <f t="shared" si="29"/>
        <v/>
      </c>
      <c r="L630" s="12"/>
    </row>
    <row r="631" spans="1:12" x14ac:dyDescent="0.3">
      <c r="A631" s="14"/>
      <c r="B631" s="12"/>
      <c r="C631" s="12"/>
      <c r="D631" s="12"/>
      <c r="E631" s="13"/>
      <c r="F631" s="13"/>
      <c r="G631" s="10" t="str">
        <f t="shared" si="27"/>
        <v/>
      </c>
      <c r="H631" s="13"/>
      <c r="I631" s="10" t="str">
        <f t="shared" si="28"/>
        <v/>
      </c>
      <c r="J631" s="10" t="str">
        <f>IF(B631="","",IF(_xlfn.MAXIFS(F$3:F630,B$3:B630,B631)&gt;0,_xlfn.MAXIFS(F$3:F630,B$3:B630,B631),IFERROR(INDEX(Máquinas!$D$4:$D$53,MATCH(B631,Máquinas!$A$4:$A$53,0)),"")))</f>
        <v/>
      </c>
      <c r="K631" s="10" t="str">
        <f t="shared" si="29"/>
        <v/>
      </c>
      <c r="L631" s="12"/>
    </row>
    <row r="632" spans="1:12" x14ac:dyDescent="0.3">
      <c r="A632" s="14"/>
      <c r="B632" s="12"/>
      <c r="C632" s="12"/>
      <c r="D632" s="12"/>
      <c r="E632" s="13"/>
      <c r="F632" s="13"/>
      <c r="G632" s="10" t="str">
        <f t="shared" si="27"/>
        <v/>
      </c>
      <c r="H632" s="13"/>
      <c r="I632" s="10" t="str">
        <f t="shared" si="28"/>
        <v/>
      </c>
      <c r="J632" s="10" t="str">
        <f>IF(B632="","",IF(_xlfn.MAXIFS(F$3:F631,B$3:B631,B632)&gt;0,_xlfn.MAXIFS(F$3:F631,B$3:B631,B632),IFERROR(INDEX(Máquinas!$D$4:$D$53,MATCH(B632,Máquinas!$A$4:$A$53,0)),"")))</f>
        <v/>
      </c>
      <c r="K632" s="10" t="str">
        <f t="shared" si="29"/>
        <v/>
      </c>
      <c r="L632" s="12"/>
    </row>
    <row r="633" spans="1:12" x14ac:dyDescent="0.3">
      <c r="A633" s="14"/>
      <c r="B633" s="12"/>
      <c r="C633" s="12"/>
      <c r="D633" s="12"/>
      <c r="E633" s="13"/>
      <c r="F633" s="13"/>
      <c r="G633" s="10" t="str">
        <f t="shared" si="27"/>
        <v/>
      </c>
      <c r="H633" s="13"/>
      <c r="I633" s="10" t="str">
        <f t="shared" si="28"/>
        <v/>
      </c>
      <c r="J633" s="10" t="str">
        <f>IF(B633="","",IF(_xlfn.MAXIFS(F$3:F632,B$3:B632,B633)&gt;0,_xlfn.MAXIFS(F$3:F632,B$3:B632,B633),IFERROR(INDEX(Máquinas!$D$4:$D$53,MATCH(B633,Máquinas!$A$4:$A$53,0)),"")))</f>
        <v/>
      </c>
      <c r="K633" s="10" t="str">
        <f t="shared" si="29"/>
        <v/>
      </c>
      <c r="L633" s="12"/>
    </row>
    <row r="634" spans="1:12" x14ac:dyDescent="0.3">
      <c r="A634" s="14"/>
      <c r="B634" s="12"/>
      <c r="C634" s="12"/>
      <c r="D634" s="12"/>
      <c r="E634" s="13"/>
      <c r="F634" s="13"/>
      <c r="G634" s="10" t="str">
        <f t="shared" si="27"/>
        <v/>
      </c>
      <c r="H634" s="13"/>
      <c r="I634" s="10" t="str">
        <f t="shared" si="28"/>
        <v/>
      </c>
      <c r="J634" s="10" t="str">
        <f>IF(B634="","",IF(_xlfn.MAXIFS(F$3:F633,B$3:B633,B634)&gt;0,_xlfn.MAXIFS(F$3:F633,B$3:B633,B634),IFERROR(INDEX(Máquinas!$D$4:$D$53,MATCH(B634,Máquinas!$A$4:$A$53,0)),"")))</f>
        <v/>
      </c>
      <c r="K634" s="10" t="str">
        <f t="shared" si="29"/>
        <v/>
      </c>
      <c r="L634" s="12"/>
    </row>
    <row r="635" spans="1:12" x14ac:dyDescent="0.3">
      <c r="A635" s="14"/>
      <c r="B635" s="12"/>
      <c r="C635" s="12"/>
      <c r="D635" s="12"/>
      <c r="E635" s="13"/>
      <c r="F635" s="13"/>
      <c r="G635" s="10" t="str">
        <f t="shared" si="27"/>
        <v/>
      </c>
      <c r="H635" s="13"/>
      <c r="I635" s="10" t="str">
        <f t="shared" si="28"/>
        <v/>
      </c>
      <c r="J635" s="10" t="str">
        <f>IF(B635="","",IF(_xlfn.MAXIFS(F$3:F634,B$3:B634,B635)&gt;0,_xlfn.MAXIFS(F$3:F634,B$3:B634,B635),IFERROR(INDEX(Máquinas!$D$4:$D$53,MATCH(B635,Máquinas!$A$4:$A$53,0)),"")))</f>
        <v/>
      </c>
      <c r="K635" s="10" t="str">
        <f t="shared" si="29"/>
        <v/>
      </c>
      <c r="L635" s="12"/>
    </row>
    <row r="636" spans="1:12" x14ac:dyDescent="0.3">
      <c r="A636" s="14"/>
      <c r="B636" s="12"/>
      <c r="C636" s="12"/>
      <c r="D636" s="12"/>
      <c r="E636" s="13"/>
      <c r="F636" s="13"/>
      <c r="G636" s="10" t="str">
        <f t="shared" si="27"/>
        <v/>
      </c>
      <c r="H636" s="13"/>
      <c r="I636" s="10" t="str">
        <f t="shared" si="28"/>
        <v/>
      </c>
      <c r="J636" s="10" t="str">
        <f>IF(B636="","",IF(_xlfn.MAXIFS(F$3:F635,B$3:B635,B636)&gt;0,_xlfn.MAXIFS(F$3:F635,B$3:B635,B636),IFERROR(INDEX(Máquinas!$D$4:$D$53,MATCH(B636,Máquinas!$A$4:$A$53,0)),"")))</f>
        <v/>
      </c>
      <c r="K636" s="10" t="str">
        <f t="shared" si="29"/>
        <v/>
      </c>
      <c r="L636" s="12"/>
    </row>
    <row r="637" spans="1:12" x14ac:dyDescent="0.3">
      <c r="A637" s="14"/>
      <c r="B637" s="12"/>
      <c r="C637" s="12"/>
      <c r="D637" s="12"/>
      <c r="E637" s="13"/>
      <c r="F637" s="13"/>
      <c r="G637" s="10" t="str">
        <f t="shared" si="27"/>
        <v/>
      </c>
      <c r="H637" s="13"/>
      <c r="I637" s="10" t="str">
        <f t="shared" si="28"/>
        <v/>
      </c>
      <c r="J637" s="10" t="str">
        <f>IF(B637="","",IF(_xlfn.MAXIFS(F$3:F636,B$3:B636,B637)&gt;0,_xlfn.MAXIFS(F$3:F636,B$3:B636,B637),IFERROR(INDEX(Máquinas!$D$4:$D$53,MATCH(B637,Máquinas!$A$4:$A$53,0)),"")))</f>
        <v/>
      </c>
      <c r="K637" s="10" t="str">
        <f t="shared" si="29"/>
        <v/>
      </c>
      <c r="L637" s="12"/>
    </row>
    <row r="638" spans="1:12" x14ac:dyDescent="0.3">
      <c r="A638" s="14"/>
      <c r="B638" s="12"/>
      <c r="C638" s="12"/>
      <c r="D638" s="12"/>
      <c r="E638" s="13"/>
      <c r="F638" s="13"/>
      <c r="G638" s="10" t="str">
        <f t="shared" si="27"/>
        <v/>
      </c>
      <c r="H638" s="13"/>
      <c r="I638" s="10" t="str">
        <f t="shared" si="28"/>
        <v/>
      </c>
      <c r="J638" s="10" t="str">
        <f>IF(B638="","",IF(_xlfn.MAXIFS(F$3:F637,B$3:B637,B638)&gt;0,_xlfn.MAXIFS(F$3:F637,B$3:B637,B638),IFERROR(INDEX(Máquinas!$D$4:$D$53,MATCH(B638,Máquinas!$A$4:$A$53,0)),"")))</f>
        <v/>
      </c>
      <c r="K638" s="10" t="str">
        <f t="shared" si="29"/>
        <v/>
      </c>
      <c r="L638" s="12"/>
    </row>
    <row r="639" spans="1:12" x14ac:dyDescent="0.3">
      <c r="A639" s="14"/>
      <c r="B639" s="12"/>
      <c r="C639" s="12"/>
      <c r="D639" s="12"/>
      <c r="E639" s="13"/>
      <c r="F639" s="13"/>
      <c r="G639" s="10" t="str">
        <f t="shared" si="27"/>
        <v/>
      </c>
      <c r="H639" s="13"/>
      <c r="I639" s="10" t="str">
        <f t="shared" si="28"/>
        <v/>
      </c>
      <c r="J639" s="10" t="str">
        <f>IF(B639="","",IF(_xlfn.MAXIFS(F$3:F638,B$3:B638,B639)&gt;0,_xlfn.MAXIFS(F$3:F638,B$3:B638,B639),IFERROR(INDEX(Máquinas!$D$4:$D$53,MATCH(B639,Máquinas!$A$4:$A$53,0)),"")))</f>
        <v/>
      </c>
      <c r="K639" s="10" t="str">
        <f t="shared" si="29"/>
        <v/>
      </c>
      <c r="L639" s="12"/>
    </row>
    <row r="640" spans="1:12" x14ac:dyDescent="0.3">
      <c r="A640" s="14"/>
      <c r="B640" s="12"/>
      <c r="C640" s="12"/>
      <c r="D640" s="12"/>
      <c r="E640" s="13"/>
      <c r="F640" s="13"/>
      <c r="G640" s="10" t="str">
        <f t="shared" si="27"/>
        <v/>
      </c>
      <c r="H640" s="13"/>
      <c r="I640" s="10" t="str">
        <f t="shared" si="28"/>
        <v/>
      </c>
      <c r="J640" s="10" t="str">
        <f>IF(B640="","",IF(_xlfn.MAXIFS(F$3:F639,B$3:B639,B640)&gt;0,_xlfn.MAXIFS(F$3:F639,B$3:B639,B640),IFERROR(INDEX(Máquinas!$D$4:$D$53,MATCH(B640,Máquinas!$A$4:$A$53,0)),"")))</f>
        <v/>
      </c>
      <c r="K640" s="10" t="str">
        <f t="shared" si="29"/>
        <v/>
      </c>
      <c r="L640" s="12"/>
    </row>
    <row r="641" spans="1:12" x14ac:dyDescent="0.3">
      <c r="A641" s="14"/>
      <c r="B641" s="12"/>
      <c r="C641" s="12"/>
      <c r="D641" s="12"/>
      <c r="E641" s="13"/>
      <c r="F641" s="13"/>
      <c r="G641" s="10" t="str">
        <f t="shared" si="27"/>
        <v/>
      </c>
      <c r="H641" s="13"/>
      <c r="I641" s="10" t="str">
        <f t="shared" si="28"/>
        <v/>
      </c>
      <c r="J641" s="10" t="str">
        <f>IF(B641="","",IF(_xlfn.MAXIFS(F$3:F640,B$3:B640,B641)&gt;0,_xlfn.MAXIFS(F$3:F640,B$3:B640,B641),IFERROR(INDEX(Máquinas!$D$4:$D$53,MATCH(B641,Máquinas!$A$4:$A$53,0)),"")))</f>
        <v/>
      </c>
      <c r="K641" s="10" t="str">
        <f t="shared" si="29"/>
        <v/>
      </c>
      <c r="L641" s="12"/>
    </row>
    <row r="642" spans="1:12" x14ac:dyDescent="0.3">
      <c r="A642" s="14"/>
      <c r="B642" s="12"/>
      <c r="C642" s="12"/>
      <c r="D642" s="12"/>
      <c r="E642" s="13"/>
      <c r="F642" s="13"/>
      <c r="G642" s="10" t="str">
        <f t="shared" si="27"/>
        <v/>
      </c>
      <c r="H642" s="13"/>
      <c r="I642" s="10" t="str">
        <f t="shared" si="28"/>
        <v/>
      </c>
      <c r="J642" s="10" t="str">
        <f>IF(B642="","",IF(_xlfn.MAXIFS(F$3:F641,B$3:B641,B642)&gt;0,_xlfn.MAXIFS(F$3:F641,B$3:B641,B642),IFERROR(INDEX(Máquinas!$D$4:$D$53,MATCH(B642,Máquinas!$A$4:$A$53,0)),"")))</f>
        <v/>
      </c>
      <c r="K642" s="10" t="str">
        <f t="shared" si="29"/>
        <v/>
      </c>
      <c r="L642" s="12"/>
    </row>
    <row r="643" spans="1:12" x14ac:dyDescent="0.3">
      <c r="A643" s="14"/>
      <c r="B643" s="12"/>
      <c r="C643" s="12"/>
      <c r="D643" s="12"/>
      <c r="E643" s="13"/>
      <c r="F643" s="13"/>
      <c r="G643" s="10" t="str">
        <f t="shared" si="27"/>
        <v/>
      </c>
      <c r="H643" s="13"/>
      <c r="I643" s="10" t="str">
        <f t="shared" si="28"/>
        <v/>
      </c>
      <c r="J643" s="10" t="str">
        <f>IF(B643="","",IF(_xlfn.MAXIFS(F$3:F642,B$3:B642,B643)&gt;0,_xlfn.MAXIFS(F$3:F642,B$3:B642,B643),IFERROR(INDEX(Máquinas!$D$4:$D$53,MATCH(B643,Máquinas!$A$4:$A$53,0)),"")))</f>
        <v/>
      </c>
      <c r="K643" s="10" t="str">
        <f t="shared" si="29"/>
        <v/>
      </c>
      <c r="L643" s="12"/>
    </row>
    <row r="644" spans="1:12" x14ac:dyDescent="0.3">
      <c r="A644" s="14"/>
      <c r="B644" s="12"/>
      <c r="C644" s="12"/>
      <c r="D644" s="12"/>
      <c r="E644" s="13"/>
      <c r="F644" s="13"/>
      <c r="G644" s="10" t="str">
        <f t="shared" ref="G644:G707" si="30">IF(OR(E644="",F644=""),"",ROUND(F644-E644,1))</f>
        <v/>
      </c>
      <c r="H644" s="13"/>
      <c r="I644" s="10" t="str">
        <f t="shared" ref="I644:I707" si="31">IF(OR(G644="",H644=""),"",ROUND(G644-H644,1))</f>
        <v/>
      </c>
      <c r="J644" s="10" t="str">
        <f>IF(B644="","",IF(_xlfn.MAXIFS(F$3:F643,B$3:B643,B644)&gt;0,_xlfn.MAXIFS(F$3:F643,B$3:B643,B644),IFERROR(INDEX(Máquinas!$D$4:$D$53,MATCH(B644,Máquinas!$A$4:$A$53,0)),"")))</f>
        <v/>
      </c>
      <c r="K644" s="10" t="str">
        <f t="shared" ref="K644:K707" si="32">IF(OR(E644="",J644=""),"",ROUND(E644-J644,1))</f>
        <v/>
      </c>
      <c r="L644" s="12"/>
    </row>
    <row r="645" spans="1:12" x14ac:dyDescent="0.3">
      <c r="A645" s="14"/>
      <c r="B645" s="12"/>
      <c r="C645" s="12"/>
      <c r="D645" s="12"/>
      <c r="E645" s="13"/>
      <c r="F645" s="13"/>
      <c r="G645" s="10" t="str">
        <f t="shared" si="30"/>
        <v/>
      </c>
      <c r="H645" s="13"/>
      <c r="I645" s="10" t="str">
        <f t="shared" si="31"/>
        <v/>
      </c>
      <c r="J645" s="10" t="str">
        <f>IF(B645="","",IF(_xlfn.MAXIFS(F$3:F644,B$3:B644,B645)&gt;0,_xlfn.MAXIFS(F$3:F644,B$3:B644,B645),IFERROR(INDEX(Máquinas!$D$4:$D$53,MATCH(B645,Máquinas!$A$4:$A$53,0)),"")))</f>
        <v/>
      </c>
      <c r="K645" s="10" t="str">
        <f t="shared" si="32"/>
        <v/>
      </c>
      <c r="L645" s="12"/>
    </row>
    <row r="646" spans="1:12" x14ac:dyDescent="0.3">
      <c r="A646" s="14"/>
      <c r="B646" s="12"/>
      <c r="C646" s="12"/>
      <c r="D646" s="12"/>
      <c r="E646" s="13"/>
      <c r="F646" s="13"/>
      <c r="G646" s="10" t="str">
        <f t="shared" si="30"/>
        <v/>
      </c>
      <c r="H646" s="13"/>
      <c r="I646" s="10" t="str">
        <f t="shared" si="31"/>
        <v/>
      </c>
      <c r="J646" s="10" t="str">
        <f>IF(B646="","",IF(_xlfn.MAXIFS(F$3:F645,B$3:B645,B646)&gt;0,_xlfn.MAXIFS(F$3:F645,B$3:B645,B646),IFERROR(INDEX(Máquinas!$D$4:$D$53,MATCH(B646,Máquinas!$A$4:$A$53,0)),"")))</f>
        <v/>
      </c>
      <c r="K646" s="10" t="str">
        <f t="shared" si="32"/>
        <v/>
      </c>
      <c r="L646" s="12"/>
    </row>
    <row r="647" spans="1:12" x14ac:dyDescent="0.3">
      <c r="A647" s="14"/>
      <c r="B647" s="12"/>
      <c r="C647" s="12"/>
      <c r="D647" s="12"/>
      <c r="E647" s="13"/>
      <c r="F647" s="13"/>
      <c r="G647" s="10" t="str">
        <f t="shared" si="30"/>
        <v/>
      </c>
      <c r="H647" s="13"/>
      <c r="I647" s="10" t="str">
        <f t="shared" si="31"/>
        <v/>
      </c>
      <c r="J647" s="10" t="str">
        <f>IF(B647="","",IF(_xlfn.MAXIFS(F$3:F646,B$3:B646,B647)&gt;0,_xlfn.MAXIFS(F$3:F646,B$3:B646,B647),IFERROR(INDEX(Máquinas!$D$4:$D$53,MATCH(B647,Máquinas!$A$4:$A$53,0)),"")))</f>
        <v/>
      </c>
      <c r="K647" s="10" t="str">
        <f t="shared" si="32"/>
        <v/>
      </c>
      <c r="L647" s="12"/>
    </row>
    <row r="648" spans="1:12" x14ac:dyDescent="0.3">
      <c r="A648" s="14"/>
      <c r="B648" s="12"/>
      <c r="C648" s="12"/>
      <c r="D648" s="12"/>
      <c r="E648" s="13"/>
      <c r="F648" s="13"/>
      <c r="G648" s="10" t="str">
        <f t="shared" si="30"/>
        <v/>
      </c>
      <c r="H648" s="13"/>
      <c r="I648" s="10" t="str">
        <f t="shared" si="31"/>
        <v/>
      </c>
      <c r="J648" s="10" t="str">
        <f>IF(B648="","",IF(_xlfn.MAXIFS(F$3:F647,B$3:B647,B648)&gt;0,_xlfn.MAXIFS(F$3:F647,B$3:B647,B648),IFERROR(INDEX(Máquinas!$D$4:$D$53,MATCH(B648,Máquinas!$A$4:$A$53,0)),"")))</f>
        <v/>
      </c>
      <c r="K648" s="10" t="str">
        <f t="shared" si="32"/>
        <v/>
      </c>
      <c r="L648" s="12"/>
    </row>
    <row r="649" spans="1:12" x14ac:dyDescent="0.3">
      <c r="A649" s="14"/>
      <c r="B649" s="12"/>
      <c r="C649" s="12"/>
      <c r="D649" s="12"/>
      <c r="E649" s="13"/>
      <c r="F649" s="13"/>
      <c r="G649" s="10" t="str">
        <f t="shared" si="30"/>
        <v/>
      </c>
      <c r="H649" s="13"/>
      <c r="I649" s="10" t="str">
        <f t="shared" si="31"/>
        <v/>
      </c>
      <c r="J649" s="10" t="str">
        <f>IF(B649="","",IF(_xlfn.MAXIFS(F$3:F648,B$3:B648,B649)&gt;0,_xlfn.MAXIFS(F$3:F648,B$3:B648,B649),IFERROR(INDEX(Máquinas!$D$4:$D$53,MATCH(B649,Máquinas!$A$4:$A$53,0)),"")))</f>
        <v/>
      </c>
      <c r="K649" s="10" t="str">
        <f t="shared" si="32"/>
        <v/>
      </c>
      <c r="L649" s="12"/>
    </row>
    <row r="650" spans="1:12" x14ac:dyDescent="0.3">
      <c r="A650" s="14"/>
      <c r="B650" s="12"/>
      <c r="C650" s="12"/>
      <c r="D650" s="12"/>
      <c r="E650" s="13"/>
      <c r="F650" s="13"/>
      <c r="G650" s="10" t="str">
        <f t="shared" si="30"/>
        <v/>
      </c>
      <c r="H650" s="13"/>
      <c r="I650" s="10" t="str">
        <f t="shared" si="31"/>
        <v/>
      </c>
      <c r="J650" s="10" t="str">
        <f>IF(B650="","",IF(_xlfn.MAXIFS(F$3:F649,B$3:B649,B650)&gt;0,_xlfn.MAXIFS(F$3:F649,B$3:B649,B650),IFERROR(INDEX(Máquinas!$D$4:$D$53,MATCH(B650,Máquinas!$A$4:$A$53,0)),"")))</f>
        <v/>
      </c>
      <c r="K650" s="10" t="str">
        <f t="shared" si="32"/>
        <v/>
      </c>
      <c r="L650" s="12"/>
    </row>
    <row r="651" spans="1:12" x14ac:dyDescent="0.3">
      <c r="A651" s="14"/>
      <c r="B651" s="12"/>
      <c r="C651" s="12"/>
      <c r="D651" s="12"/>
      <c r="E651" s="13"/>
      <c r="F651" s="13"/>
      <c r="G651" s="10" t="str">
        <f t="shared" si="30"/>
        <v/>
      </c>
      <c r="H651" s="13"/>
      <c r="I651" s="10" t="str">
        <f t="shared" si="31"/>
        <v/>
      </c>
      <c r="J651" s="10" t="str">
        <f>IF(B651="","",IF(_xlfn.MAXIFS(F$3:F650,B$3:B650,B651)&gt;0,_xlfn.MAXIFS(F$3:F650,B$3:B650,B651),IFERROR(INDEX(Máquinas!$D$4:$D$53,MATCH(B651,Máquinas!$A$4:$A$53,0)),"")))</f>
        <v/>
      </c>
      <c r="K651" s="10" t="str">
        <f t="shared" si="32"/>
        <v/>
      </c>
      <c r="L651" s="12"/>
    </row>
    <row r="652" spans="1:12" x14ac:dyDescent="0.3">
      <c r="A652" s="14"/>
      <c r="B652" s="12"/>
      <c r="C652" s="12"/>
      <c r="D652" s="12"/>
      <c r="E652" s="13"/>
      <c r="F652" s="13"/>
      <c r="G652" s="10" t="str">
        <f t="shared" si="30"/>
        <v/>
      </c>
      <c r="H652" s="13"/>
      <c r="I652" s="10" t="str">
        <f t="shared" si="31"/>
        <v/>
      </c>
      <c r="J652" s="10" t="str">
        <f>IF(B652="","",IF(_xlfn.MAXIFS(F$3:F651,B$3:B651,B652)&gt;0,_xlfn.MAXIFS(F$3:F651,B$3:B651,B652),IFERROR(INDEX(Máquinas!$D$4:$D$53,MATCH(B652,Máquinas!$A$4:$A$53,0)),"")))</f>
        <v/>
      </c>
      <c r="K652" s="10" t="str">
        <f t="shared" si="32"/>
        <v/>
      </c>
      <c r="L652" s="12"/>
    </row>
    <row r="653" spans="1:12" x14ac:dyDescent="0.3">
      <c r="A653" s="14"/>
      <c r="B653" s="12"/>
      <c r="C653" s="12"/>
      <c r="D653" s="12"/>
      <c r="E653" s="13"/>
      <c r="F653" s="13"/>
      <c r="G653" s="10" t="str">
        <f t="shared" si="30"/>
        <v/>
      </c>
      <c r="H653" s="13"/>
      <c r="I653" s="10" t="str">
        <f t="shared" si="31"/>
        <v/>
      </c>
      <c r="J653" s="10" t="str">
        <f>IF(B653="","",IF(_xlfn.MAXIFS(F$3:F652,B$3:B652,B653)&gt;0,_xlfn.MAXIFS(F$3:F652,B$3:B652,B653),IFERROR(INDEX(Máquinas!$D$4:$D$53,MATCH(B653,Máquinas!$A$4:$A$53,0)),"")))</f>
        <v/>
      </c>
      <c r="K653" s="10" t="str">
        <f t="shared" si="32"/>
        <v/>
      </c>
      <c r="L653" s="12"/>
    </row>
    <row r="654" spans="1:12" x14ac:dyDescent="0.3">
      <c r="A654" s="14"/>
      <c r="B654" s="12"/>
      <c r="C654" s="12"/>
      <c r="D654" s="12"/>
      <c r="E654" s="13"/>
      <c r="F654" s="13"/>
      <c r="G654" s="10" t="str">
        <f t="shared" si="30"/>
        <v/>
      </c>
      <c r="H654" s="13"/>
      <c r="I654" s="10" t="str">
        <f t="shared" si="31"/>
        <v/>
      </c>
      <c r="J654" s="10" t="str">
        <f>IF(B654="","",IF(_xlfn.MAXIFS(F$3:F653,B$3:B653,B654)&gt;0,_xlfn.MAXIFS(F$3:F653,B$3:B653,B654),IFERROR(INDEX(Máquinas!$D$4:$D$53,MATCH(B654,Máquinas!$A$4:$A$53,0)),"")))</f>
        <v/>
      </c>
      <c r="K654" s="10" t="str">
        <f t="shared" si="32"/>
        <v/>
      </c>
      <c r="L654" s="12"/>
    </row>
    <row r="655" spans="1:12" x14ac:dyDescent="0.3">
      <c r="A655" s="14"/>
      <c r="B655" s="12"/>
      <c r="C655" s="12"/>
      <c r="D655" s="12"/>
      <c r="E655" s="13"/>
      <c r="F655" s="13"/>
      <c r="G655" s="10" t="str">
        <f t="shared" si="30"/>
        <v/>
      </c>
      <c r="H655" s="13"/>
      <c r="I655" s="10" t="str">
        <f t="shared" si="31"/>
        <v/>
      </c>
      <c r="J655" s="10" t="str">
        <f>IF(B655="","",IF(_xlfn.MAXIFS(F$3:F654,B$3:B654,B655)&gt;0,_xlfn.MAXIFS(F$3:F654,B$3:B654,B655),IFERROR(INDEX(Máquinas!$D$4:$D$53,MATCH(B655,Máquinas!$A$4:$A$53,0)),"")))</f>
        <v/>
      </c>
      <c r="K655" s="10" t="str">
        <f t="shared" si="32"/>
        <v/>
      </c>
      <c r="L655" s="12"/>
    </row>
    <row r="656" spans="1:12" x14ac:dyDescent="0.3">
      <c r="A656" s="14"/>
      <c r="B656" s="12"/>
      <c r="C656" s="12"/>
      <c r="D656" s="12"/>
      <c r="E656" s="13"/>
      <c r="F656" s="13"/>
      <c r="G656" s="10" t="str">
        <f t="shared" si="30"/>
        <v/>
      </c>
      <c r="H656" s="13"/>
      <c r="I656" s="10" t="str">
        <f t="shared" si="31"/>
        <v/>
      </c>
      <c r="J656" s="10" t="str">
        <f>IF(B656="","",IF(_xlfn.MAXIFS(F$3:F655,B$3:B655,B656)&gt;0,_xlfn.MAXIFS(F$3:F655,B$3:B655,B656),IFERROR(INDEX(Máquinas!$D$4:$D$53,MATCH(B656,Máquinas!$A$4:$A$53,0)),"")))</f>
        <v/>
      </c>
      <c r="K656" s="10" t="str">
        <f t="shared" si="32"/>
        <v/>
      </c>
      <c r="L656" s="12"/>
    </row>
    <row r="657" spans="1:12" x14ac:dyDescent="0.3">
      <c r="A657" s="14"/>
      <c r="B657" s="12"/>
      <c r="C657" s="12"/>
      <c r="D657" s="12"/>
      <c r="E657" s="13"/>
      <c r="F657" s="13"/>
      <c r="G657" s="10" t="str">
        <f t="shared" si="30"/>
        <v/>
      </c>
      <c r="H657" s="13"/>
      <c r="I657" s="10" t="str">
        <f t="shared" si="31"/>
        <v/>
      </c>
      <c r="J657" s="10" t="str">
        <f>IF(B657="","",IF(_xlfn.MAXIFS(F$3:F656,B$3:B656,B657)&gt;0,_xlfn.MAXIFS(F$3:F656,B$3:B656,B657),IFERROR(INDEX(Máquinas!$D$4:$D$53,MATCH(B657,Máquinas!$A$4:$A$53,0)),"")))</f>
        <v/>
      </c>
      <c r="K657" s="10" t="str">
        <f t="shared" si="32"/>
        <v/>
      </c>
      <c r="L657" s="12"/>
    </row>
    <row r="658" spans="1:12" x14ac:dyDescent="0.3">
      <c r="A658" s="14"/>
      <c r="B658" s="12"/>
      <c r="C658" s="12"/>
      <c r="D658" s="12"/>
      <c r="E658" s="13"/>
      <c r="F658" s="13"/>
      <c r="G658" s="10" t="str">
        <f t="shared" si="30"/>
        <v/>
      </c>
      <c r="H658" s="13"/>
      <c r="I658" s="10" t="str">
        <f t="shared" si="31"/>
        <v/>
      </c>
      <c r="J658" s="10" t="str">
        <f>IF(B658="","",IF(_xlfn.MAXIFS(F$3:F657,B$3:B657,B658)&gt;0,_xlfn.MAXIFS(F$3:F657,B$3:B657,B658),IFERROR(INDEX(Máquinas!$D$4:$D$53,MATCH(B658,Máquinas!$A$4:$A$53,0)),"")))</f>
        <v/>
      </c>
      <c r="K658" s="10" t="str">
        <f t="shared" si="32"/>
        <v/>
      </c>
      <c r="L658" s="12"/>
    </row>
    <row r="659" spans="1:12" x14ac:dyDescent="0.3">
      <c r="A659" s="14"/>
      <c r="B659" s="12"/>
      <c r="C659" s="12"/>
      <c r="D659" s="12"/>
      <c r="E659" s="13"/>
      <c r="F659" s="13"/>
      <c r="G659" s="10" t="str">
        <f t="shared" si="30"/>
        <v/>
      </c>
      <c r="H659" s="13"/>
      <c r="I659" s="10" t="str">
        <f t="shared" si="31"/>
        <v/>
      </c>
      <c r="J659" s="10" t="str">
        <f>IF(B659="","",IF(_xlfn.MAXIFS(F$3:F658,B$3:B658,B659)&gt;0,_xlfn.MAXIFS(F$3:F658,B$3:B658,B659),IFERROR(INDEX(Máquinas!$D$4:$D$53,MATCH(B659,Máquinas!$A$4:$A$53,0)),"")))</f>
        <v/>
      </c>
      <c r="K659" s="10" t="str">
        <f t="shared" si="32"/>
        <v/>
      </c>
      <c r="L659" s="12"/>
    </row>
    <row r="660" spans="1:12" x14ac:dyDescent="0.3">
      <c r="A660" s="14"/>
      <c r="B660" s="12"/>
      <c r="C660" s="12"/>
      <c r="D660" s="12"/>
      <c r="E660" s="13"/>
      <c r="F660" s="13"/>
      <c r="G660" s="10" t="str">
        <f t="shared" si="30"/>
        <v/>
      </c>
      <c r="H660" s="13"/>
      <c r="I660" s="10" t="str">
        <f t="shared" si="31"/>
        <v/>
      </c>
      <c r="J660" s="10" t="str">
        <f>IF(B660="","",IF(_xlfn.MAXIFS(F$3:F659,B$3:B659,B660)&gt;0,_xlfn.MAXIFS(F$3:F659,B$3:B659,B660),IFERROR(INDEX(Máquinas!$D$4:$D$53,MATCH(B660,Máquinas!$A$4:$A$53,0)),"")))</f>
        <v/>
      </c>
      <c r="K660" s="10" t="str">
        <f t="shared" si="32"/>
        <v/>
      </c>
      <c r="L660" s="12"/>
    </row>
    <row r="661" spans="1:12" x14ac:dyDescent="0.3">
      <c r="A661" s="14"/>
      <c r="B661" s="12"/>
      <c r="C661" s="12"/>
      <c r="D661" s="12"/>
      <c r="E661" s="13"/>
      <c r="F661" s="13"/>
      <c r="G661" s="10" t="str">
        <f t="shared" si="30"/>
        <v/>
      </c>
      <c r="H661" s="13"/>
      <c r="I661" s="10" t="str">
        <f t="shared" si="31"/>
        <v/>
      </c>
      <c r="J661" s="10" t="str">
        <f>IF(B661="","",IF(_xlfn.MAXIFS(F$3:F660,B$3:B660,B661)&gt;0,_xlfn.MAXIFS(F$3:F660,B$3:B660,B661),IFERROR(INDEX(Máquinas!$D$4:$D$53,MATCH(B661,Máquinas!$A$4:$A$53,0)),"")))</f>
        <v/>
      </c>
      <c r="K661" s="10" t="str">
        <f t="shared" si="32"/>
        <v/>
      </c>
      <c r="L661" s="12"/>
    </row>
    <row r="662" spans="1:12" x14ac:dyDescent="0.3">
      <c r="A662" s="14"/>
      <c r="B662" s="12"/>
      <c r="C662" s="12"/>
      <c r="D662" s="12"/>
      <c r="E662" s="13"/>
      <c r="F662" s="13"/>
      <c r="G662" s="10" t="str">
        <f t="shared" si="30"/>
        <v/>
      </c>
      <c r="H662" s="13"/>
      <c r="I662" s="10" t="str">
        <f t="shared" si="31"/>
        <v/>
      </c>
      <c r="J662" s="10" t="str">
        <f>IF(B662="","",IF(_xlfn.MAXIFS(F$3:F661,B$3:B661,B662)&gt;0,_xlfn.MAXIFS(F$3:F661,B$3:B661,B662),IFERROR(INDEX(Máquinas!$D$4:$D$53,MATCH(B662,Máquinas!$A$4:$A$53,0)),"")))</f>
        <v/>
      </c>
      <c r="K662" s="10" t="str">
        <f t="shared" si="32"/>
        <v/>
      </c>
      <c r="L662" s="12"/>
    </row>
    <row r="663" spans="1:12" x14ac:dyDescent="0.3">
      <c r="A663" s="14"/>
      <c r="B663" s="12"/>
      <c r="C663" s="12"/>
      <c r="D663" s="12"/>
      <c r="E663" s="13"/>
      <c r="F663" s="13"/>
      <c r="G663" s="10" t="str">
        <f t="shared" si="30"/>
        <v/>
      </c>
      <c r="H663" s="13"/>
      <c r="I663" s="10" t="str">
        <f t="shared" si="31"/>
        <v/>
      </c>
      <c r="J663" s="10" t="str">
        <f>IF(B663="","",IF(_xlfn.MAXIFS(F$3:F662,B$3:B662,B663)&gt;0,_xlfn.MAXIFS(F$3:F662,B$3:B662,B663),IFERROR(INDEX(Máquinas!$D$4:$D$53,MATCH(B663,Máquinas!$A$4:$A$53,0)),"")))</f>
        <v/>
      </c>
      <c r="K663" s="10" t="str">
        <f t="shared" si="32"/>
        <v/>
      </c>
      <c r="L663" s="12"/>
    </row>
    <row r="664" spans="1:12" x14ac:dyDescent="0.3">
      <c r="A664" s="14"/>
      <c r="B664" s="12"/>
      <c r="C664" s="12"/>
      <c r="D664" s="12"/>
      <c r="E664" s="13"/>
      <c r="F664" s="13"/>
      <c r="G664" s="10" t="str">
        <f t="shared" si="30"/>
        <v/>
      </c>
      <c r="H664" s="13"/>
      <c r="I664" s="10" t="str">
        <f t="shared" si="31"/>
        <v/>
      </c>
      <c r="J664" s="10" t="str">
        <f>IF(B664="","",IF(_xlfn.MAXIFS(F$3:F663,B$3:B663,B664)&gt;0,_xlfn.MAXIFS(F$3:F663,B$3:B663,B664),IFERROR(INDEX(Máquinas!$D$4:$D$53,MATCH(B664,Máquinas!$A$4:$A$53,0)),"")))</f>
        <v/>
      </c>
      <c r="K664" s="10" t="str">
        <f t="shared" si="32"/>
        <v/>
      </c>
      <c r="L664" s="12"/>
    </row>
    <row r="665" spans="1:12" x14ac:dyDescent="0.3">
      <c r="A665" s="14"/>
      <c r="B665" s="12"/>
      <c r="C665" s="12"/>
      <c r="D665" s="12"/>
      <c r="E665" s="13"/>
      <c r="F665" s="13"/>
      <c r="G665" s="10" t="str">
        <f t="shared" si="30"/>
        <v/>
      </c>
      <c r="H665" s="13"/>
      <c r="I665" s="10" t="str">
        <f t="shared" si="31"/>
        <v/>
      </c>
      <c r="J665" s="10" t="str">
        <f>IF(B665="","",IF(_xlfn.MAXIFS(F$3:F664,B$3:B664,B665)&gt;0,_xlfn.MAXIFS(F$3:F664,B$3:B664,B665),IFERROR(INDEX(Máquinas!$D$4:$D$53,MATCH(B665,Máquinas!$A$4:$A$53,0)),"")))</f>
        <v/>
      </c>
      <c r="K665" s="10" t="str">
        <f t="shared" si="32"/>
        <v/>
      </c>
      <c r="L665" s="12"/>
    </row>
    <row r="666" spans="1:12" x14ac:dyDescent="0.3">
      <c r="A666" s="14"/>
      <c r="B666" s="12"/>
      <c r="C666" s="12"/>
      <c r="D666" s="12"/>
      <c r="E666" s="13"/>
      <c r="F666" s="13"/>
      <c r="G666" s="10" t="str">
        <f t="shared" si="30"/>
        <v/>
      </c>
      <c r="H666" s="13"/>
      <c r="I666" s="10" t="str">
        <f t="shared" si="31"/>
        <v/>
      </c>
      <c r="J666" s="10" t="str">
        <f>IF(B666="","",IF(_xlfn.MAXIFS(F$3:F665,B$3:B665,B666)&gt;0,_xlfn.MAXIFS(F$3:F665,B$3:B665,B666),IFERROR(INDEX(Máquinas!$D$4:$D$53,MATCH(B666,Máquinas!$A$4:$A$53,0)),"")))</f>
        <v/>
      </c>
      <c r="K666" s="10" t="str">
        <f t="shared" si="32"/>
        <v/>
      </c>
      <c r="L666" s="12"/>
    </row>
    <row r="667" spans="1:12" x14ac:dyDescent="0.3">
      <c r="A667" s="14"/>
      <c r="B667" s="12"/>
      <c r="C667" s="12"/>
      <c r="D667" s="12"/>
      <c r="E667" s="13"/>
      <c r="F667" s="13"/>
      <c r="G667" s="10" t="str">
        <f t="shared" si="30"/>
        <v/>
      </c>
      <c r="H667" s="13"/>
      <c r="I667" s="10" t="str">
        <f t="shared" si="31"/>
        <v/>
      </c>
      <c r="J667" s="10" t="str">
        <f>IF(B667="","",IF(_xlfn.MAXIFS(F$3:F666,B$3:B666,B667)&gt;0,_xlfn.MAXIFS(F$3:F666,B$3:B666,B667),IFERROR(INDEX(Máquinas!$D$4:$D$53,MATCH(B667,Máquinas!$A$4:$A$53,0)),"")))</f>
        <v/>
      </c>
      <c r="K667" s="10" t="str">
        <f t="shared" si="32"/>
        <v/>
      </c>
      <c r="L667" s="12"/>
    </row>
    <row r="668" spans="1:12" x14ac:dyDescent="0.3">
      <c r="A668" s="14"/>
      <c r="B668" s="12"/>
      <c r="C668" s="12"/>
      <c r="D668" s="12"/>
      <c r="E668" s="13"/>
      <c r="F668" s="13"/>
      <c r="G668" s="10" t="str">
        <f t="shared" si="30"/>
        <v/>
      </c>
      <c r="H668" s="13"/>
      <c r="I668" s="10" t="str">
        <f t="shared" si="31"/>
        <v/>
      </c>
      <c r="J668" s="10" t="str">
        <f>IF(B668="","",IF(_xlfn.MAXIFS(F$3:F667,B$3:B667,B668)&gt;0,_xlfn.MAXIFS(F$3:F667,B$3:B667,B668),IFERROR(INDEX(Máquinas!$D$4:$D$53,MATCH(B668,Máquinas!$A$4:$A$53,0)),"")))</f>
        <v/>
      </c>
      <c r="K668" s="10" t="str">
        <f t="shared" si="32"/>
        <v/>
      </c>
      <c r="L668" s="12"/>
    </row>
    <row r="669" spans="1:12" x14ac:dyDescent="0.3">
      <c r="A669" s="14"/>
      <c r="B669" s="12"/>
      <c r="C669" s="12"/>
      <c r="D669" s="12"/>
      <c r="E669" s="13"/>
      <c r="F669" s="13"/>
      <c r="G669" s="10" t="str">
        <f t="shared" si="30"/>
        <v/>
      </c>
      <c r="H669" s="13"/>
      <c r="I669" s="10" t="str">
        <f t="shared" si="31"/>
        <v/>
      </c>
      <c r="J669" s="10" t="str">
        <f>IF(B669="","",IF(_xlfn.MAXIFS(F$3:F668,B$3:B668,B669)&gt;0,_xlfn.MAXIFS(F$3:F668,B$3:B668,B669),IFERROR(INDEX(Máquinas!$D$4:$D$53,MATCH(B669,Máquinas!$A$4:$A$53,0)),"")))</f>
        <v/>
      </c>
      <c r="K669" s="10" t="str">
        <f t="shared" si="32"/>
        <v/>
      </c>
      <c r="L669" s="12"/>
    </row>
    <row r="670" spans="1:12" x14ac:dyDescent="0.3">
      <c r="A670" s="14"/>
      <c r="B670" s="12"/>
      <c r="C670" s="12"/>
      <c r="D670" s="12"/>
      <c r="E670" s="13"/>
      <c r="F670" s="13"/>
      <c r="G670" s="10" t="str">
        <f t="shared" si="30"/>
        <v/>
      </c>
      <c r="H670" s="13"/>
      <c r="I670" s="10" t="str">
        <f t="shared" si="31"/>
        <v/>
      </c>
      <c r="J670" s="10" t="str">
        <f>IF(B670="","",IF(_xlfn.MAXIFS(F$3:F669,B$3:B669,B670)&gt;0,_xlfn.MAXIFS(F$3:F669,B$3:B669,B670),IFERROR(INDEX(Máquinas!$D$4:$D$53,MATCH(B670,Máquinas!$A$4:$A$53,0)),"")))</f>
        <v/>
      </c>
      <c r="K670" s="10" t="str">
        <f t="shared" si="32"/>
        <v/>
      </c>
      <c r="L670" s="12"/>
    </row>
    <row r="671" spans="1:12" x14ac:dyDescent="0.3">
      <c r="A671" s="14"/>
      <c r="B671" s="12"/>
      <c r="C671" s="12"/>
      <c r="D671" s="12"/>
      <c r="E671" s="13"/>
      <c r="F671" s="13"/>
      <c r="G671" s="10" t="str">
        <f t="shared" si="30"/>
        <v/>
      </c>
      <c r="H671" s="13"/>
      <c r="I671" s="10" t="str">
        <f t="shared" si="31"/>
        <v/>
      </c>
      <c r="J671" s="10" t="str">
        <f>IF(B671="","",IF(_xlfn.MAXIFS(F$3:F670,B$3:B670,B671)&gt;0,_xlfn.MAXIFS(F$3:F670,B$3:B670,B671),IFERROR(INDEX(Máquinas!$D$4:$D$53,MATCH(B671,Máquinas!$A$4:$A$53,0)),"")))</f>
        <v/>
      </c>
      <c r="K671" s="10" t="str">
        <f t="shared" si="32"/>
        <v/>
      </c>
      <c r="L671" s="12"/>
    </row>
    <row r="672" spans="1:12" x14ac:dyDescent="0.3">
      <c r="A672" s="14"/>
      <c r="B672" s="12"/>
      <c r="C672" s="12"/>
      <c r="D672" s="12"/>
      <c r="E672" s="13"/>
      <c r="F672" s="13"/>
      <c r="G672" s="10" t="str">
        <f t="shared" si="30"/>
        <v/>
      </c>
      <c r="H672" s="13"/>
      <c r="I672" s="10" t="str">
        <f t="shared" si="31"/>
        <v/>
      </c>
      <c r="J672" s="10" t="str">
        <f>IF(B672="","",IF(_xlfn.MAXIFS(F$3:F671,B$3:B671,B672)&gt;0,_xlfn.MAXIFS(F$3:F671,B$3:B671,B672),IFERROR(INDEX(Máquinas!$D$4:$D$53,MATCH(B672,Máquinas!$A$4:$A$53,0)),"")))</f>
        <v/>
      </c>
      <c r="K672" s="10" t="str">
        <f t="shared" si="32"/>
        <v/>
      </c>
      <c r="L672" s="12"/>
    </row>
    <row r="673" spans="1:12" x14ac:dyDescent="0.3">
      <c r="A673" s="14"/>
      <c r="B673" s="12"/>
      <c r="C673" s="12"/>
      <c r="D673" s="12"/>
      <c r="E673" s="13"/>
      <c r="F673" s="13"/>
      <c r="G673" s="10" t="str">
        <f t="shared" si="30"/>
        <v/>
      </c>
      <c r="H673" s="13"/>
      <c r="I673" s="10" t="str">
        <f t="shared" si="31"/>
        <v/>
      </c>
      <c r="J673" s="10" t="str">
        <f>IF(B673="","",IF(_xlfn.MAXIFS(F$3:F672,B$3:B672,B673)&gt;0,_xlfn.MAXIFS(F$3:F672,B$3:B672,B673),IFERROR(INDEX(Máquinas!$D$4:$D$53,MATCH(B673,Máquinas!$A$4:$A$53,0)),"")))</f>
        <v/>
      </c>
      <c r="K673" s="10" t="str">
        <f t="shared" si="32"/>
        <v/>
      </c>
      <c r="L673" s="12"/>
    </row>
    <row r="674" spans="1:12" x14ac:dyDescent="0.3">
      <c r="A674" s="14"/>
      <c r="B674" s="12"/>
      <c r="C674" s="12"/>
      <c r="D674" s="12"/>
      <c r="E674" s="13"/>
      <c r="F674" s="13"/>
      <c r="G674" s="10" t="str">
        <f t="shared" si="30"/>
        <v/>
      </c>
      <c r="H674" s="13"/>
      <c r="I674" s="10" t="str">
        <f t="shared" si="31"/>
        <v/>
      </c>
      <c r="J674" s="10" t="str">
        <f>IF(B674="","",IF(_xlfn.MAXIFS(F$3:F673,B$3:B673,B674)&gt;0,_xlfn.MAXIFS(F$3:F673,B$3:B673,B674),IFERROR(INDEX(Máquinas!$D$4:$D$53,MATCH(B674,Máquinas!$A$4:$A$53,0)),"")))</f>
        <v/>
      </c>
      <c r="K674" s="10" t="str">
        <f t="shared" si="32"/>
        <v/>
      </c>
      <c r="L674" s="12"/>
    </row>
    <row r="675" spans="1:12" x14ac:dyDescent="0.3">
      <c r="A675" s="14"/>
      <c r="B675" s="12"/>
      <c r="C675" s="12"/>
      <c r="D675" s="12"/>
      <c r="E675" s="13"/>
      <c r="F675" s="13"/>
      <c r="G675" s="10" t="str">
        <f t="shared" si="30"/>
        <v/>
      </c>
      <c r="H675" s="13"/>
      <c r="I675" s="10" t="str">
        <f t="shared" si="31"/>
        <v/>
      </c>
      <c r="J675" s="10" t="str">
        <f>IF(B675="","",IF(_xlfn.MAXIFS(F$3:F674,B$3:B674,B675)&gt;0,_xlfn.MAXIFS(F$3:F674,B$3:B674,B675),IFERROR(INDEX(Máquinas!$D$4:$D$53,MATCH(B675,Máquinas!$A$4:$A$53,0)),"")))</f>
        <v/>
      </c>
      <c r="K675" s="10" t="str">
        <f t="shared" si="32"/>
        <v/>
      </c>
      <c r="L675" s="12"/>
    </row>
    <row r="676" spans="1:12" x14ac:dyDescent="0.3">
      <c r="A676" s="14"/>
      <c r="B676" s="12"/>
      <c r="C676" s="12"/>
      <c r="D676" s="12"/>
      <c r="E676" s="13"/>
      <c r="F676" s="13"/>
      <c r="G676" s="10" t="str">
        <f t="shared" si="30"/>
        <v/>
      </c>
      <c r="H676" s="13"/>
      <c r="I676" s="10" t="str">
        <f t="shared" si="31"/>
        <v/>
      </c>
      <c r="J676" s="10" t="str">
        <f>IF(B676="","",IF(_xlfn.MAXIFS(F$3:F675,B$3:B675,B676)&gt;0,_xlfn.MAXIFS(F$3:F675,B$3:B675,B676),IFERROR(INDEX(Máquinas!$D$4:$D$53,MATCH(B676,Máquinas!$A$4:$A$53,0)),"")))</f>
        <v/>
      </c>
      <c r="K676" s="10" t="str">
        <f t="shared" si="32"/>
        <v/>
      </c>
      <c r="L676" s="12"/>
    </row>
    <row r="677" spans="1:12" x14ac:dyDescent="0.3">
      <c r="A677" s="14"/>
      <c r="B677" s="12"/>
      <c r="C677" s="12"/>
      <c r="D677" s="12"/>
      <c r="E677" s="13"/>
      <c r="F677" s="13"/>
      <c r="G677" s="10" t="str">
        <f t="shared" si="30"/>
        <v/>
      </c>
      <c r="H677" s="13"/>
      <c r="I677" s="10" t="str">
        <f t="shared" si="31"/>
        <v/>
      </c>
      <c r="J677" s="10" t="str">
        <f>IF(B677="","",IF(_xlfn.MAXIFS(F$3:F676,B$3:B676,B677)&gt;0,_xlfn.MAXIFS(F$3:F676,B$3:B676,B677),IFERROR(INDEX(Máquinas!$D$4:$D$53,MATCH(B677,Máquinas!$A$4:$A$53,0)),"")))</f>
        <v/>
      </c>
      <c r="K677" s="10" t="str">
        <f t="shared" si="32"/>
        <v/>
      </c>
      <c r="L677" s="12"/>
    </row>
    <row r="678" spans="1:12" x14ac:dyDescent="0.3">
      <c r="A678" s="14"/>
      <c r="B678" s="12"/>
      <c r="C678" s="12"/>
      <c r="D678" s="12"/>
      <c r="E678" s="13"/>
      <c r="F678" s="13"/>
      <c r="G678" s="10" t="str">
        <f t="shared" si="30"/>
        <v/>
      </c>
      <c r="H678" s="13"/>
      <c r="I678" s="10" t="str">
        <f t="shared" si="31"/>
        <v/>
      </c>
      <c r="J678" s="10" t="str">
        <f>IF(B678="","",IF(_xlfn.MAXIFS(F$3:F677,B$3:B677,B678)&gt;0,_xlfn.MAXIFS(F$3:F677,B$3:B677,B678),IFERROR(INDEX(Máquinas!$D$4:$D$53,MATCH(B678,Máquinas!$A$4:$A$53,0)),"")))</f>
        <v/>
      </c>
      <c r="K678" s="10" t="str">
        <f t="shared" si="32"/>
        <v/>
      </c>
      <c r="L678" s="12"/>
    </row>
    <row r="679" spans="1:12" x14ac:dyDescent="0.3">
      <c r="A679" s="14"/>
      <c r="B679" s="12"/>
      <c r="C679" s="12"/>
      <c r="D679" s="12"/>
      <c r="E679" s="13"/>
      <c r="F679" s="13"/>
      <c r="G679" s="10" t="str">
        <f t="shared" si="30"/>
        <v/>
      </c>
      <c r="H679" s="13"/>
      <c r="I679" s="10" t="str">
        <f t="shared" si="31"/>
        <v/>
      </c>
      <c r="J679" s="10" t="str">
        <f>IF(B679="","",IF(_xlfn.MAXIFS(F$3:F678,B$3:B678,B679)&gt;0,_xlfn.MAXIFS(F$3:F678,B$3:B678,B679),IFERROR(INDEX(Máquinas!$D$4:$D$53,MATCH(B679,Máquinas!$A$4:$A$53,0)),"")))</f>
        <v/>
      </c>
      <c r="K679" s="10" t="str">
        <f t="shared" si="32"/>
        <v/>
      </c>
      <c r="L679" s="12"/>
    </row>
    <row r="680" spans="1:12" x14ac:dyDescent="0.3">
      <c r="A680" s="14"/>
      <c r="B680" s="12"/>
      <c r="C680" s="12"/>
      <c r="D680" s="12"/>
      <c r="E680" s="13"/>
      <c r="F680" s="13"/>
      <c r="G680" s="10" t="str">
        <f t="shared" si="30"/>
        <v/>
      </c>
      <c r="H680" s="13"/>
      <c r="I680" s="10" t="str">
        <f t="shared" si="31"/>
        <v/>
      </c>
      <c r="J680" s="10" t="str">
        <f>IF(B680="","",IF(_xlfn.MAXIFS(F$3:F679,B$3:B679,B680)&gt;0,_xlfn.MAXIFS(F$3:F679,B$3:B679,B680),IFERROR(INDEX(Máquinas!$D$4:$D$53,MATCH(B680,Máquinas!$A$4:$A$53,0)),"")))</f>
        <v/>
      </c>
      <c r="K680" s="10" t="str">
        <f t="shared" si="32"/>
        <v/>
      </c>
      <c r="L680" s="12"/>
    </row>
    <row r="681" spans="1:12" x14ac:dyDescent="0.3">
      <c r="A681" s="14"/>
      <c r="B681" s="12"/>
      <c r="C681" s="12"/>
      <c r="D681" s="12"/>
      <c r="E681" s="13"/>
      <c r="F681" s="13"/>
      <c r="G681" s="10" t="str">
        <f t="shared" si="30"/>
        <v/>
      </c>
      <c r="H681" s="13"/>
      <c r="I681" s="10" t="str">
        <f t="shared" si="31"/>
        <v/>
      </c>
      <c r="J681" s="10" t="str">
        <f>IF(B681="","",IF(_xlfn.MAXIFS(F$3:F680,B$3:B680,B681)&gt;0,_xlfn.MAXIFS(F$3:F680,B$3:B680,B681),IFERROR(INDEX(Máquinas!$D$4:$D$53,MATCH(B681,Máquinas!$A$4:$A$53,0)),"")))</f>
        <v/>
      </c>
      <c r="K681" s="10" t="str">
        <f t="shared" si="32"/>
        <v/>
      </c>
      <c r="L681" s="12"/>
    </row>
    <row r="682" spans="1:12" x14ac:dyDescent="0.3">
      <c r="A682" s="14"/>
      <c r="B682" s="12"/>
      <c r="C682" s="12"/>
      <c r="D682" s="12"/>
      <c r="E682" s="13"/>
      <c r="F682" s="13"/>
      <c r="G682" s="10" t="str">
        <f t="shared" si="30"/>
        <v/>
      </c>
      <c r="H682" s="13"/>
      <c r="I682" s="10" t="str">
        <f t="shared" si="31"/>
        <v/>
      </c>
      <c r="J682" s="10" t="str">
        <f>IF(B682="","",IF(_xlfn.MAXIFS(F$3:F681,B$3:B681,B682)&gt;0,_xlfn.MAXIFS(F$3:F681,B$3:B681,B682),IFERROR(INDEX(Máquinas!$D$4:$D$53,MATCH(B682,Máquinas!$A$4:$A$53,0)),"")))</f>
        <v/>
      </c>
      <c r="K682" s="10" t="str">
        <f t="shared" si="32"/>
        <v/>
      </c>
      <c r="L682" s="12"/>
    </row>
    <row r="683" spans="1:12" x14ac:dyDescent="0.3">
      <c r="A683" s="14"/>
      <c r="B683" s="12"/>
      <c r="C683" s="12"/>
      <c r="D683" s="12"/>
      <c r="E683" s="13"/>
      <c r="F683" s="13"/>
      <c r="G683" s="10" t="str">
        <f t="shared" si="30"/>
        <v/>
      </c>
      <c r="H683" s="13"/>
      <c r="I683" s="10" t="str">
        <f t="shared" si="31"/>
        <v/>
      </c>
      <c r="J683" s="10" t="str">
        <f>IF(B683="","",IF(_xlfn.MAXIFS(F$3:F682,B$3:B682,B683)&gt;0,_xlfn.MAXIFS(F$3:F682,B$3:B682,B683),IFERROR(INDEX(Máquinas!$D$4:$D$53,MATCH(B683,Máquinas!$A$4:$A$53,0)),"")))</f>
        <v/>
      </c>
      <c r="K683" s="10" t="str">
        <f t="shared" si="32"/>
        <v/>
      </c>
      <c r="L683" s="12"/>
    </row>
    <row r="684" spans="1:12" x14ac:dyDescent="0.3">
      <c r="A684" s="14"/>
      <c r="B684" s="12"/>
      <c r="C684" s="12"/>
      <c r="D684" s="12"/>
      <c r="E684" s="13"/>
      <c r="F684" s="13"/>
      <c r="G684" s="10" t="str">
        <f t="shared" si="30"/>
        <v/>
      </c>
      <c r="H684" s="13"/>
      <c r="I684" s="10" t="str">
        <f t="shared" si="31"/>
        <v/>
      </c>
      <c r="J684" s="10" t="str">
        <f>IF(B684="","",IF(_xlfn.MAXIFS(F$3:F683,B$3:B683,B684)&gt;0,_xlfn.MAXIFS(F$3:F683,B$3:B683,B684),IFERROR(INDEX(Máquinas!$D$4:$D$53,MATCH(B684,Máquinas!$A$4:$A$53,0)),"")))</f>
        <v/>
      </c>
      <c r="K684" s="10" t="str">
        <f t="shared" si="32"/>
        <v/>
      </c>
      <c r="L684" s="12"/>
    </row>
    <row r="685" spans="1:12" x14ac:dyDescent="0.3">
      <c r="A685" s="14"/>
      <c r="B685" s="12"/>
      <c r="C685" s="12"/>
      <c r="D685" s="12"/>
      <c r="E685" s="13"/>
      <c r="F685" s="13"/>
      <c r="G685" s="10" t="str">
        <f t="shared" si="30"/>
        <v/>
      </c>
      <c r="H685" s="13"/>
      <c r="I685" s="10" t="str">
        <f t="shared" si="31"/>
        <v/>
      </c>
      <c r="J685" s="10" t="str">
        <f>IF(B685="","",IF(_xlfn.MAXIFS(F$3:F684,B$3:B684,B685)&gt;0,_xlfn.MAXIFS(F$3:F684,B$3:B684,B685),IFERROR(INDEX(Máquinas!$D$4:$D$53,MATCH(B685,Máquinas!$A$4:$A$53,0)),"")))</f>
        <v/>
      </c>
      <c r="K685" s="10" t="str">
        <f t="shared" si="32"/>
        <v/>
      </c>
      <c r="L685" s="12"/>
    </row>
    <row r="686" spans="1:12" x14ac:dyDescent="0.3">
      <c r="A686" s="14"/>
      <c r="B686" s="12"/>
      <c r="C686" s="12"/>
      <c r="D686" s="12"/>
      <c r="E686" s="13"/>
      <c r="F686" s="13"/>
      <c r="G686" s="10" t="str">
        <f t="shared" si="30"/>
        <v/>
      </c>
      <c r="H686" s="13"/>
      <c r="I686" s="10" t="str">
        <f t="shared" si="31"/>
        <v/>
      </c>
      <c r="J686" s="10" t="str">
        <f>IF(B686="","",IF(_xlfn.MAXIFS(F$3:F685,B$3:B685,B686)&gt;0,_xlfn.MAXIFS(F$3:F685,B$3:B685,B686),IFERROR(INDEX(Máquinas!$D$4:$D$53,MATCH(B686,Máquinas!$A$4:$A$53,0)),"")))</f>
        <v/>
      </c>
      <c r="K686" s="10" t="str">
        <f t="shared" si="32"/>
        <v/>
      </c>
      <c r="L686" s="12"/>
    </row>
    <row r="687" spans="1:12" x14ac:dyDescent="0.3">
      <c r="A687" s="14"/>
      <c r="B687" s="12"/>
      <c r="C687" s="12"/>
      <c r="D687" s="12"/>
      <c r="E687" s="13"/>
      <c r="F687" s="13"/>
      <c r="G687" s="10" t="str">
        <f t="shared" si="30"/>
        <v/>
      </c>
      <c r="H687" s="13"/>
      <c r="I687" s="10" t="str">
        <f t="shared" si="31"/>
        <v/>
      </c>
      <c r="J687" s="10" t="str">
        <f>IF(B687="","",IF(_xlfn.MAXIFS(F$3:F686,B$3:B686,B687)&gt;0,_xlfn.MAXIFS(F$3:F686,B$3:B686,B687),IFERROR(INDEX(Máquinas!$D$4:$D$53,MATCH(B687,Máquinas!$A$4:$A$53,0)),"")))</f>
        <v/>
      </c>
      <c r="K687" s="10" t="str">
        <f t="shared" si="32"/>
        <v/>
      </c>
      <c r="L687" s="12"/>
    </row>
    <row r="688" spans="1:12" x14ac:dyDescent="0.3">
      <c r="A688" s="14"/>
      <c r="B688" s="12"/>
      <c r="C688" s="12"/>
      <c r="D688" s="12"/>
      <c r="E688" s="13"/>
      <c r="F688" s="13"/>
      <c r="G688" s="10" t="str">
        <f t="shared" si="30"/>
        <v/>
      </c>
      <c r="H688" s="13"/>
      <c r="I688" s="10" t="str">
        <f t="shared" si="31"/>
        <v/>
      </c>
      <c r="J688" s="10" t="str">
        <f>IF(B688="","",IF(_xlfn.MAXIFS(F$3:F687,B$3:B687,B688)&gt;0,_xlfn.MAXIFS(F$3:F687,B$3:B687,B688),IFERROR(INDEX(Máquinas!$D$4:$D$53,MATCH(B688,Máquinas!$A$4:$A$53,0)),"")))</f>
        <v/>
      </c>
      <c r="K688" s="10" t="str">
        <f t="shared" si="32"/>
        <v/>
      </c>
      <c r="L688" s="12"/>
    </row>
    <row r="689" spans="1:12" x14ac:dyDescent="0.3">
      <c r="A689" s="14"/>
      <c r="B689" s="12"/>
      <c r="C689" s="12"/>
      <c r="D689" s="12"/>
      <c r="E689" s="13"/>
      <c r="F689" s="13"/>
      <c r="G689" s="10" t="str">
        <f t="shared" si="30"/>
        <v/>
      </c>
      <c r="H689" s="13"/>
      <c r="I689" s="10" t="str">
        <f t="shared" si="31"/>
        <v/>
      </c>
      <c r="J689" s="10" t="str">
        <f>IF(B689="","",IF(_xlfn.MAXIFS(F$3:F688,B$3:B688,B689)&gt;0,_xlfn.MAXIFS(F$3:F688,B$3:B688,B689),IFERROR(INDEX(Máquinas!$D$4:$D$53,MATCH(B689,Máquinas!$A$4:$A$53,0)),"")))</f>
        <v/>
      </c>
      <c r="K689" s="10" t="str">
        <f t="shared" si="32"/>
        <v/>
      </c>
      <c r="L689" s="12"/>
    </row>
    <row r="690" spans="1:12" x14ac:dyDescent="0.3">
      <c r="A690" s="14"/>
      <c r="B690" s="12"/>
      <c r="C690" s="12"/>
      <c r="D690" s="12"/>
      <c r="E690" s="13"/>
      <c r="F690" s="13"/>
      <c r="G690" s="10" t="str">
        <f t="shared" si="30"/>
        <v/>
      </c>
      <c r="H690" s="13"/>
      <c r="I690" s="10" t="str">
        <f t="shared" si="31"/>
        <v/>
      </c>
      <c r="J690" s="10" t="str">
        <f>IF(B690="","",IF(_xlfn.MAXIFS(F$3:F689,B$3:B689,B690)&gt;0,_xlfn.MAXIFS(F$3:F689,B$3:B689,B690),IFERROR(INDEX(Máquinas!$D$4:$D$53,MATCH(B690,Máquinas!$A$4:$A$53,0)),"")))</f>
        <v/>
      </c>
      <c r="K690" s="10" t="str">
        <f t="shared" si="32"/>
        <v/>
      </c>
      <c r="L690" s="12"/>
    </row>
    <row r="691" spans="1:12" x14ac:dyDescent="0.3">
      <c r="A691" s="14"/>
      <c r="B691" s="12"/>
      <c r="C691" s="12"/>
      <c r="D691" s="12"/>
      <c r="E691" s="13"/>
      <c r="F691" s="13"/>
      <c r="G691" s="10" t="str">
        <f t="shared" si="30"/>
        <v/>
      </c>
      <c r="H691" s="13"/>
      <c r="I691" s="10" t="str">
        <f t="shared" si="31"/>
        <v/>
      </c>
      <c r="J691" s="10" t="str">
        <f>IF(B691="","",IF(_xlfn.MAXIFS(F$3:F690,B$3:B690,B691)&gt;0,_xlfn.MAXIFS(F$3:F690,B$3:B690,B691),IFERROR(INDEX(Máquinas!$D$4:$D$53,MATCH(B691,Máquinas!$A$4:$A$53,0)),"")))</f>
        <v/>
      </c>
      <c r="K691" s="10" t="str">
        <f t="shared" si="32"/>
        <v/>
      </c>
      <c r="L691" s="12"/>
    </row>
    <row r="692" spans="1:12" x14ac:dyDescent="0.3">
      <c r="A692" s="14"/>
      <c r="B692" s="12"/>
      <c r="C692" s="12"/>
      <c r="D692" s="12"/>
      <c r="E692" s="13"/>
      <c r="F692" s="13"/>
      <c r="G692" s="10" t="str">
        <f t="shared" si="30"/>
        <v/>
      </c>
      <c r="H692" s="13"/>
      <c r="I692" s="10" t="str">
        <f t="shared" si="31"/>
        <v/>
      </c>
      <c r="J692" s="10" t="str">
        <f>IF(B692="","",IF(_xlfn.MAXIFS(F$3:F691,B$3:B691,B692)&gt;0,_xlfn.MAXIFS(F$3:F691,B$3:B691,B692),IFERROR(INDEX(Máquinas!$D$4:$D$53,MATCH(B692,Máquinas!$A$4:$A$53,0)),"")))</f>
        <v/>
      </c>
      <c r="K692" s="10" t="str">
        <f t="shared" si="32"/>
        <v/>
      </c>
      <c r="L692" s="12"/>
    </row>
    <row r="693" spans="1:12" x14ac:dyDescent="0.3">
      <c r="A693" s="14"/>
      <c r="B693" s="12"/>
      <c r="C693" s="12"/>
      <c r="D693" s="12"/>
      <c r="E693" s="13"/>
      <c r="F693" s="13"/>
      <c r="G693" s="10" t="str">
        <f t="shared" si="30"/>
        <v/>
      </c>
      <c r="H693" s="13"/>
      <c r="I693" s="10" t="str">
        <f t="shared" si="31"/>
        <v/>
      </c>
      <c r="J693" s="10" t="str">
        <f>IF(B693="","",IF(_xlfn.MAXIFS(F$3:F692,B$3:B692,B693)&gt;0,_xlfn.MAXIFS(F$3:F692,B$3:B692,B693),IFERROR(INDEX(Máquinas!$D$4:$D$53,MATCH(B693,Máquinas!$A$4:$A$53,0)),"")))</f>
        <v/>
      </c>
      <c r="K693" s="10" t="str">
        <f t="shared" si="32"/>
        <v/>
      </c>
      <c r="L693" s="12"/>
    </row>
    <row r="694" spans="1:12" x14ac:dyDescent="0.3">
      <c r="A694" s="14"/>
      <c r="B694" s="12"/>
      <c r="C694" s="12"/>
      <c r="D694" s="12"/>
      <c r="E694" s="13"/>
      <c r="F694" s="13"/>
      <c r="G694" s="10" t="str">
        <f t="shared" si="30"/>
        <v/>
      </c>
      <c r="H694" s="13"/>
      <c r="I694" s="10" t="str">
        <f t="shared" si="31"/>
        <v/>
      </c>
      <c r="J694" s="10" t="str">
        <f>IF(B694="","",IF(_xlfn.MAXIFS(F$3:F693,B$3:B693,B694)&gt;0,_xlfn.MAXIFS(F$3:F693,B$3:B693,B694),IFERROR(INDEX(Máquinas!$D$4:$D$53,MATCH(B694,Máquinas!$A$4:$A$53,0)),"")))</f>
        <v/>
      </c>
      <c r="K694" s="10" t="str">
        <f t="shared" si="32"/>
        <v/>
      </c>
      <c r="L694" s="12"/>
    </row>
    <row r="695" spans="1:12" x14ac:dyDescent="0.3">
      <c r="A695" s="14"/>
      <c r="B695" s="12"/>
      <c r="C695" s="12"/>
      <c r="D695" s="12"/>
      <c r="E695" s="13"/>
      <c r="F695" s="13"/>
      <c r="G695" s="10" t="str">
        <f t="shared" si="30"/>
        <v/>
      </c>
      <c r="H695" s="13"/>
      <c r="I695" s="10" t="str">
        <f t="shared" si="31"/>
        <v/>
      </c>
      <c r="J695" s="10" t="str">
        <f>IF(B695="","",IF(_xlfn.MAXIFS(F$3:F694,B$3:B694,B695)&gt;0,_xlfn.MAXIFS(F$3:F694,B$3:B694,B695),IFERROR(INDEX(Máquinas!$D$4:$D$53,MATCH(B695,Máquinas!$A$4:$A$53,0)),"")))</f>
        <v/>
      </c>
      <c r="K695" s="10" t="str">
        <f t="shared" si="32"/>
        <v/>
      </c>
      <c r="L695" s="12"/>
    </row>
    <row r="696" spans="1:12" x14ac:dyDescent="0.3">
      <c r="A696" s="14"/>
      <c r="B696" s="12"/>
      <c r="C696" s="12"/>
      <c r="D696" s="12"/>
      <c r="E696" s="13"/>
      <c r="F696" s="13"/>
      <c r="G696" s="10" t="str">
        <f t="shared" si="30"/>
        <v/>
      </c>
      <c r="H696" s="13"/>
      <c r="I696" s="10" t="str">
        <f t="shared" si="31"/>
        <v/>
      </c>
      <c r="J696" s="10" t="str">
        <f>IF(B696="","",IF(_xlfn.MAXIFS(F$3:F695,B$3:B695,B696)&gt;0,_xlfn.MAXIFS(F$3:F695,B$3:B695,B696),IFERROR(INDEX(Máquinas!$D$4:$D$53,MATCH(B696,Máquinas!$A$4:$A$53,0)),"")))</f>
        <v/>
      </c>
      <c r="K696" s="10" t="str">
        <f t="shared" si="32"/>
        <v/>
      </c>
      <c r="L696" s="12"/>
    </row>
    <row r="697" spans="1:12" x14ac:dyDescent="0.3">
      <c r="A697" s="14"/>
      <c r="B697" s="12"/>
      <c r="C697" s="12"/>
      <c r="D697" s="12"/>
      <c r="E697" s="13"/>
      <c r="F697" s="13"/>
      <c r="G697" s="10" t="str">
        <f t="shared" si="30"/>
        <v/>
      </c>
      <c r="H697" s="13"/>
      <c r="I697" s="10" t="str">
        <f t="shared" si="31"/>
        <v/>
      </c>
      <c r="J697" s="10" t="str">
        <f>IF(B697="","",IF(_xlfn.MAXIFS(F$3:F696,B$3:B696,B697)&gt;0,_xlfn.MAXIFS(F$3:F696,B$3:B696,B697),IFERROR(INDEX(Máquinas!$D$4:$D$53,MATCH(B697,Máquinas!$A$4:$A$53,0)),"")))</f>
        <v/>
      </c>
      <c r="K697" s="10" t="str">
        <f t="shared" si="32"/>
        <v/>
      </c>
      <c r="L697" s="12"/>
    </row>
    <row r="698" spans="1:12" x14ac:dyDescent="0.3">
      <c r="A698" s="14"/>
      <c r="B698" s="12"/>
      <c r="C698" s="12"/>
      <c r="D698" s="12"/>
      <c r="E698" s="13"/>
      <c r="F698" s="13"/>
      <c r="G698" s="10" t="str">
        <f t="shared" si="30"/>
        <v/>
      </c>
      <c r="H698" s="13"/>
      <c r="I698" s="10" t="str">
        <f t="shared" si="31"/>
        <v/>
      </c>
      <c r="J698" s="10" t="str">
        <f>IF(B698="","",IF(_xlfn.MAXIFS(F$3:F697,B$3:B697,B698)&gt;0,_xlfn.MAXIFS(F$3:F697,B$3:B697,B698),IFERROR(INDEX(Máquinas!$D$4:$D$53,MATCH(B698,Máquinas!$A$4:$A$53,0)),"")))</f>
        <v/>
      </c>
      <c r="K698" s="10" t="str">
        <f t="shared" si="32"/>
        <v/>
      </c>
      <c r="L698" s="12"/>
    </row>
    <row r="699" spans="1:12" x14ac:dyDescent="0.3">
      <c r="A699" s="14"/>
      <c r="B699" s="12"/>
      <c r="C699" s="12"/>
      <c r="D699" s="12"/>
      <c r="E699" s="13"/>
      <c r="F699" s="13"/>
      <c r="G699" s="10" t="str">
        <f t="shared" si="30"/>
        <v/>
      </c>
      <c r="H699" s="13"/>
      <c r="I699" s="10" t="str">
        <f t="shared" si="31"/>
        <v/>
      </c>
      <c r="J699" s="10" t="str">
        <f>IF(B699="","",IF(_xlfn.MAXIFS(F$3:F698,B$3:B698,B699)&gt;0,_xlfn.MAXIFS(F$3:F698,B$3:B698,B699),IFERROR(INDEX(Máquinas!$D$4:$D$53,MATCH(B699,Máquinas!$A$4:$A$53,0)),"")))</f>
        <v/>
      </c>
      <c r="K699" s="10" t="str">
        <f t="shared" si="32"/>
        <v/>
      </c>
      <c r="L699" s="12"/>
    </row>
    <row r="700" spans="1:12" x14ac:dyDescent="0.3">
      <c r="A700" s="14"/>
      <c r="B700" s="12"/>
      <c r="C700" s="12"/>
      <c r="D700" s="12"/>
      <c r="E700" s="13"/>
      <c r="F700" s="13"/>
      <c r="G700" s="10" t="str">
        <f t="shared" si="30"/>
        <v/>
      </c>
      <c r="H700" s="13"/>
      <c r="I700" s="10" t="str">
        <f t="shared" si="31"/>
        <v/>
      </c>
      <c r="J700" s="10" t="str">
        <f>IF(B700="","",IF(_xlfn.MAXIFS(F$3:F699,B$3:B699,B700)&gt;0,_xlfn.MAXIFS(F$3:F699,B$3:B699,B700),IFERROR(INDEX(Máquinas!$D$4:$D$53,MATCH(B700,Máquinas!$A$4:$A$53,0)),"")))</f>
        <v/>
      </c>
      <c r="K700" s="10" t="str">
        <f t="shared" si="32"/>
        <v/>
      </c>
      <c r="L700" s="12"/>
    </row>
    <row r="701" spans="1:12" x14ac:dyDescent="0.3">
      <c r="A701" s="14"/>
      <c r="B701" s="12"/>
      <c r="C701" s="12"/>
      <c r="D701" s="12"/>
      <c r="E701" s="13"/>
      <c r="F701" s="13"/>
      <c r="G701" s="10" t="str">
        <f t="shared" si="30"/>
        <v/>
      </c>
      <c r="H701" s="13"/>
      <c r="I701" s="10" t="str">
        <f t="shared" si="31"/>
        <v/>
      </c>
      <c r="J701" s="10" t="str">
        <f>IF(B701="","",IF(_xlfn.MAXIFS(F$3:F700,B$3:B700,B701)&gt;0,_xlfn.MAXIFS(F$3:F700,B$3:B700,B701),IFERROR(INDEX(Máquinas!$D$4:$D$53,MATCH(B701,Máquinas!$A$4:$A$53,0)),"")))</f>
        <v/>
      </c>
      <c r="K701" s="10" t="str">
        <f t="shared" si="32"/>
        <v/>
      </c>
      <c r="L701" s="12"/>
    </row>
    <row r="702" spans="1:12" x14ac:dyDescent="0.3">
      <c r="A702" s="14"/>
      <c r="B702" s="12"/>
      <c r="C702" s="12"/>
      <c r="D702" s="12"/>
      <c r="E702" s="13"/>
      <c r="F702" s="13"/>
      <c r="G702" s="10" t="str">
        <f t="shared" si="30"/>
        <v/>
      </c>
      <c r="H702" s="13"/>
      <c r="I702" s="10" t="str">
        <f t="shared" si="31"/>
        <v/>
      </c>
      <c r="J702" s="10" t="str">
        <f>IF(B702="","",IF(_xlfn.MAXIFS(F$3:F701,B$3:B701,B702)&gt;0,_xlfn.MAXIFS(F$3:F701,B$3:B701,B702),IFERROR(INDEX(Máquinas!$D$4:$D$53,MATCH(B702,Máquinas!$A$4:$A$53,0)),"")))</f>
        <v/>
      </c>
      <c r="K702" s="10" t="str">
        <f t="shared" si="32"/>
        <v/>
      </c>
      <c r="L702" s="12"/>
    </row>
    <row r="703" spans="1:12" x14ac:dyDescent="0.3">
      <c r="A703" s="14"/>
      <c r="B703" s="12"/>
      <c r="C703" s="12"/>
      <c r="D703" s="12"/>
      <c r="E703" s="13"/>
      <c r="F703" s="13"/>
      <c r="G703" s="10" t="str">
        <f t="shared" si="30"/>
        <v/>
      </c>
      <c r="H703" s="13"/>
      <c r="I703" s="10" t="str">
        <f t="shared" si="31"/>
        <v/>
      </c>
      <c r="J703" s="10" t="str">
        <f>IF(B703="","",IF(_xlfn.MAXIFS(F$3:F702,B$3:B702,B703)&gt;0,_xlfn.MAXIFS(F$3:F702,B$3:B702,B703),IFERROR(INDEX(Máquinas!$D$4:$D$53,MATCH(B703,Máquinas!$A$4:$A$53,0)),"")))</f>
        <v/>
      </c>
      <c r="K703" s="10" t="str">
        <f t="shared" si="32"/>
        <v/>
      </c>
      <c r="L703" s="12"/>
    </row>
    <row r="704" spans="1:12" x14ac:dyDescent="0.3">
      <c r="A704" s="14"/>
      <c r="B704" s="12"/>
      <c r="C704" s="12"/>
      <c r="D704" s="12"/>
      <c r="E704" s="13"/>
      <c r="F704" s="13"/>
      <c r="G704" s="10" t="str">
        <f t="shared" si="30"/>
        <v/>
      </c>
      <c r="H704" s="13"/>
      <c r="I704" s="10" t="str">
        <f t="shared" si="31"/>
        <v/>
      </c>
      <c r="J704" s="10" t="str">
        <f>IF(B704="","",IF(_xlfn.MAXIFS(F$3:F703,B$3:B703,B704)&gt;0,_xlfn.MAXIFS(F$3:F703,B$3:B703,B704),IFERROR(INDEX(Máquinas!$D$4:$D$53,MATCH(B704,Máquinas!$A$4:$A$53,0)),"")))</f>
        <v/>
      </c>
      <c r="K704" s="10" t="str">
        <f t="shared" si="32"/>
        <v/>
      </c>
      <c r="L704" s="12"/>
    </row>
    <row r="705" spans="1:12" x14ac:dyDescent="0.3">
      <c r="A705" s="14"/>
      <c r="B705" s="12"/>
      <c r="C705" s="12"/>
      <c r="D705" s="12"/>
      <c r="E705" s="13"/>
      <c r="F705" s="13"/>
      <c r="G705" s="10" t="str">
        <f t="shared" si="30"/>
        <v/>
      </c>
      <c r="H705" s="13"/>
      <c r="I705" s="10" t="str">
        <f t="shared" si="31"/>
        <v/>
      </c>
      <c r="J705" s="10" t="str">
        <f>IF(B705="","",IF(_xlfn.MAXIFS(F$3:F704,B$3:B704,B705)&gt;0,_xlfn.MAXIFS(F$3:F704,B$3:B704,B705),IFERROR(INDEX(Máquinas!$D$4:$D$53,MATCH(B705,Máquinas!$A$4:$A$53,0)),"")))</f>
        <v/>
      </c>
      <c r="K705" s="10" t="str">
        <f t="shared" si="32"/>
        <v/>
      </c>
      <c r="L705" s="12"/>
    </row>
    <row r="706" spans="1:12" x14ac:dyDescent="0.3">
      <c r="A706" s="14"/>
      <c r="B706" s="12"/>
      <c r="C706" s="12"/>
      <c r="D706" s="12"/>
      <c r="E706" s="13"/>
      <c r="F706" s="13"/>
      <c r="G706" s="10" t="str">
        <f t="shared" si="30"/>
        <v/>
      </c>
      <c r="H706" s="13"/>
      <c r="I706" s="10" t="str">
        <f t="shared" si="31"/>
        <v/>
      </c>
      <c r="J706" s="10" t="str">
        <f>IF(B706="","",IF(_xlfn.MAXIFS(F$3:F705,B$3:B705,B706)&gt;0,_xlfn.MAXIFS(F$3:F705,B$3:B705,B706),IFERROR(INDEX(Máquinas!$D$4:$D$53,MATCH(B706,Máquinas!$A$4:$A$53,0)),"")))</f>
        <v/>
      </c>
      <c r="K706" s="10" t="str">
        <f t="shared" si="32"/>
        <v/>
      </c>
      <c r="L706" s="12"/>
    </row>
    <row r="707" spans="1:12" x14ac:dyDescent="0.3">
      <c r="A707" s="14"/>
      <c r="B707" s="12"/>
      <c r="C707" s="12"/>
      <c r="D707" s="12"/>
      <c r="E707" s="13"/>
      <c r="F707" s="13"/>
      <c r="G707" s="10" t="str">
        <f t="shared" si="30"/>
        <v/>
      </c>
      <c r="H707" s="13"/>
      <c r="I707" s="10" t="str">
        <f t="shared" si="31"/>
        <v/>
      </c>
      <c r="J707" s="10" t="str">
        <f>IF(B707="","",IF(_xlfn.MAXIFS(F$3:F706,B$3:B706,B707)&gt;0,_xlfn.MAXIFS(F$3:F706,B$3:B706,B707),IFERROR(INDEX(Máquinas!$D$4:$D$53,MATCH(B707,Máquinas!$A$4:$A$53,0)),"")))</f>
        <v/>
      </c>
      <c r="K707" s="10" t="str">
        <f t="shared" si="32"/>
        <v/>
      </c>
      <c r="L707" s="12"/>
    </row>
    <row r="708" spans="1:12" x14ac:dyDescent="0.3">
      <c r="A708" s="14"/>
      <c r="B708" s="12"/>
      <c r="C708" s="12"/>
      <c r="D708" s="12"/>
      <c r="E708" s="13"/>
      <c r="F708" s="13"/>
      <c r="G708" s="10" t="str">
        <f t="shared" ref="G708:G771" si="33">IF(OR(E708="",F708=""),"",ROUND(F708-E708,1))</f>
        <v/>
      </c>
      <c r="H708" s="13"/>
      <c r="I708" s="10" t="str">
        <f t="shared" ref="I708:I771" si="34">IF(OR(G708="",H708=""),"",ROUND(G708-H708,1))</f>
        <v/>
      </c>
      <c r="J708" s="10" t="str">
        <f>IF(B708="","",IF(_xlfn.MAXIFS(F$3:F707,B$3:B707,B708)&gt;0,_xlfn.MAXIFS(F$3:F707,B$3:B707,B708),IFERROR(INDEX(Máquinas!$D$4:$D$53,MATCH(B708,Máquinas!$A$4:$A$53,0)),"")))</f>
        <v/>
      </c>
      <c r="K708" s="10" t="str">
        <f t="shared" ref="K708:K771" si="35">IF(OR(E708="",J708=""),"",ROUND(E708-J708,1))</f>
        <v/>
      </c>
      <c r="L708" s="12"/>
    </row>
    <row r="709" spans="1:12" x14ac:dyDescent="0.3">
      <c r="A709" s="14"/>
      <c r="B709" s="12"/>
      <c r="C709" s="12"/>
      <c r="D709" s="12"/>
      <c r="E709" s="13"/>
      <c r="F709" s="13"/>
      <c r="G709" s="10" t="str">
        <f t="shared" si="33"/>
        <v/>
      </c>
      <c r="H709" s="13"/>
      <c r="I709" s="10" t="str">
        <f t="shared" si="34"/>
        <v/>
      </c>
      <c r="J709" s="10" t="str">
        <f>IF(B709="","",IF(_xlfn.MAXIFS(F$3:F708,B$3:B708,B709)&gt;0,_xlfn.MAXIFS(F$3:F708,B$3:B708,B709),IFERROR(INDEX(Máquinas!$D$4:$D$53,MATCH(B709,Máquinas!$A$4:$A$53,0)),"")))</f>
        <v/>
      </c>
      <c r="K709" s="10" t="str">
        <f t="shared" si="35"/>
        <v/>
      </c>
      <c r="L709" s="12"/>
    </row>
    <row r="710" spans="1:12" x14ac:dyDescent="0.3">
      <c r="A710" s="14"/>
      <c r="B710" s="12"/>
      <c r="C710" s="12"/>
      <c r="D710" s="12"/>
      <c r="E710" s="13"/>
      <c r="F710" s="13"/>
      <c r="G710" s="10" t="str">
        <f t="shared" si="33"/>
        <v/>
      </c>
      <c r="H710" s="13"/>
      <c r="I710" s="10" t="str">
        <f t="shared" si="34"/>
        <v/>
      </c>
      <c r="J710" s="10" t="str">
        <f>IF(B710="","",IF(_xlfn.MAXIFS(F$3:F709,B$3:B709,B710)&gt;0,_xlfn.MAXIFS(F$3:F709,B$3:B709,B710),IFERROR(INDEX(Máquinas!$D$4:$D$53,MATCH(B710,Máquinas!$A$4:$A$53,0)),"")))</f>
        <v/>
      </c>
      <c r="K710" s="10" t="str">
        <f t="shared" si="35"/>
        <v/>
      </c>
      <c r="L710" s="12"/>
    </row>
    <row r="711" spans="1:12" x14ac:dyDescent="0.3">
      <c r="A711" s="14"/>
      <c r="B711" s="12"/>
      <c r="C711" s="12"/>
      <c r="D711" s="12"/>
      <c r="E711" s="13"/>
      <c r="F711" s="13"/>
      <c r="G711" s="10" t="str">
        <f t="shared" si="33"/>
        <v/>
      </c>
      <c r="H711" s="13"/>
      <c r="I711" s="10" t="str">
        <f t="shared" si="34"/>
        <v/>
      </c>
      <c r="J711" s="10" t="str">
        <f>IF(B711="","",IF(_xlfn.MAXIFS(F$3:F710,B$3:B710,B711)&gt;0,_xlfn.MAXIFS(F$3:F710,B$3:B710,B711),IFERROR(INDEX(Máquinas!$D$4:$D$53,MATCH(B711,Máquinas!$A$4:$A$53,0)),"")))</f>
        <v/>
      </c>
      <c r="K711" s="10" t="str">
        <f t="shared" si="35"/>
        <v/>
      </c>
      <c r="L711" s="12"/>
    </row>
    <row r="712" spans="1:12" x14ac:dyDescent="0.3">
      <c r="A712" s="14"/>
      <c r="B712" s="12"/>
      <c r="C712" s="12"/>
      <c r="D712" s="12"/>
      <c r="E712" s="13"/>
      <c r="F712" s="13"/>
      <c r="G712" s="10" t="str">
        <f t="shared" si="33"/>
        <v/>
      </c>
      <c r="H712" s="13"/>
      <c r="I712" s="10" t="str">
        <f t="shared" si="34"/>
        <v/>
      </c>
      <c r="J712" s="10" t="str">
        <f>IF(B712="","",IF(_xlfn.MAXIFS(F$3:F711,B$3:B711,B712)&gt;0,_xlfn.MAXIFS(F$3:F711,B$3:B711,B712),IFERROR(INDEX(Máquinas!$D$4:$D$53,MATCH(B712,Máquinas!$A$4:$A$53,0)),"")))</f>
        <v/>
      </c>
      <c r="K712" s="10" t="str">
        <f t="shared" si="35"/>
        <v/>
      </c>
      <c r="L712" s="12"/>
    </row>
    <row r="713" spans="1:12" x14ac:dyDescent="0.3">
      <c r="A713" s="14"/>
      <c r="B713" s="12"/>
      <c r="C713" s="12"/>
      <c r="D713" s="12"/>
      <c r="E713" s="13"/>
      <c r="F713" s="13"/>
      <c r="G713" s="10" t="str">
        <f t="shared" si="33"/>
        <v/>
      </c>
      <c r="H713" s="13"/>
      <c r="I713" s="10" t="str">
        <f t="shared" si="34"/>
        <v/>
      </c>
      <c r="J713" s="10" t="str">
        <f>IF(B713="","",IF(_xlfn.MAXIFS(F$3:F712,B$3:B712,B713)&gt;0,_xlfn.MAXIFS(F$3:F712,B$3:B712,B713),IFERROR(INDEX(Máquinas!$D$4:$D$53,MATCH(B713,Máquinas!$A$4:$A$53,0)),"")))</f>
        <v/>
      </c>
      <c r="K713" s="10" t="str">
        <f t="shared" si="35"/>
        <v/>
      </c>
      <c r="L713" s="12"/>
    </row>
    <row r="714" spans="1:12" x14ac:dyDescent="0.3">
      <c r="A714" s="14"/>
      <c r="B714" s="12"/>
      <c r="C714" s="12"/>
      <c r="D714" s="12"/>
      <c r="E714" s="13"/>
      <c r="F714" s="13"/>
      <c r="G714" s="10" t="str">
        <f t="shared" si="33"/>
        <v/>
      </c>
      <c r="H714" s="13"/>
      <c r="I714" s="10" t="str">
        <f t="shared" si="34"/>
        <v/>
      </c>
      <c r="J714" s="10" t="str">
        <f>IF(B714="","",IF(_xlfn.MAXIFS(F$3:F713,B$3:B713,B714)&gt;0,_xlfn.MAXIFS(F$3:F713,B$3:B713,B714),IFERROR(INDEX(Máquinas!$D$4:$D$53,MATCH(B714,Máquinas!$A$4:$A$53,0)),"")))</f>
        <v/>
      </c>
      <c r="K714" s="10" t="str">
        <f t="shared" si="35"/>
        <v/>
      </c>
      <c r="L714" s="12"/>
    </row>
    <row r="715" spans="1:12" x14ac:dyDescent="0.3">
      <c r="A715" s="14"/>
      <c r="B715" s="12"/>
      <c r="C715" s="12"/>
      <c r="D715" s="12"/>
      <c r="E715" s="13"/>
      <c r="F715" s="13"/>
      <c r="G715" s="10" t="str">
        <f t="shared" si="33"/>
        <v/>
      </c>
      <c r="H715" s="13"/>
      <c r="I715" s="10" t="str">
        <f t="shared" si="34"/>
        <v/>
      </c>
      <c r="J715" s="10" t="str">
        <f>IF(B715="","",IF(_xlfn.MAXIFS(F$3:F714,B$3:B714,B715)&gt;0,_xlfn.MAXIFS(F$3:F714,B$3:B714,B715),IFERROR(INDEX(Máquinas!$D$4:$D$53,MATCH(B715,Máquinas!$A$4:$A$53,0)),"")))</f>
        <v/>
      </c>
      <c r="K715" s="10" t="str">
        <f t="shared" si="35"/>
        <v/>
      </c>
      <c r="L715" s="12"/>
    </row>
    <row r="716" spans="1:12" x14ac:dyDescent="0.3">
      <c r="A716" s="14"/>
      <c r="B716" s="12"/>
      <c r="C716" s="12"/>
      <c r="D716" s="12"/>
      <c r="E716" s="13"/>
      <c r="F716" s="13"/>
      <c r="G716" s="10" t="str">
        <f t="shared" si="33"/>
        <v/>
      </c>
      <c r="H716" s="13"/>
      <c r="I716" s="10" t="str">
        <f t="shared" si="34"/>
        <v/>
      </c>
      <c r="J716" s="10" t="str">
        <f>IF(B716="","",IF(_xlfn.MAXIFS(F$3:F715,B$3:B715,B716)&gt;0,_xlfn.MAXIFS(F$3:F715,B$3:B715,B716),IFERROR(INDEX(Máquinas!$D$4:$D$53,MATCH(B716,Máquinas!$A$4:$A$53,0)),"")))</f>
        <v/>
      </c>
      <c r="K716" s="10" t="str">
        <f t="shared" si="35"/>
        <v/>
      </c>
      <c r="L716" s="12"/>
    </row>
    <row r="717" spans="1:12" x14ac:dyDescent="0.3">
      <c r="A717" s="14"/>
      <c r="B717" s="12"/>
      <c r="C717" s="12"/>
      <c r="D717" s="12"/>
      <c r="E717" s="13"/>
      <c r="F717" s="13"/>
      <c r="G717" s="10" t="str">
        <f t="shared" si="33"/>
        <v/>
      </c>
      <c r="H717" s="13"/>
      <c r="I717" s="10" t="str">
        <f t="shared" si="34"/>
        <v/>
      </c>
      <c r="J717" s="10" t="str">
        <f>IF(B717="","",IF(_xlfn.MAXIFS(F$3:F716,B$3:B716,B717)&gt;0,_xlfn.MAXIFS(F$3:F716,B$3:B716,B717),IFERROR(INDEX(Máquinas!$D$4:$D$53,MATCH(B717,Máquinas!$A$4:$A$53,0)),"")))</f>
        <v/>
      </c>
      <c r="K717" s="10" t="str">
        <f t="shared" si="35"/>
        <v/>
      </c>
      <c r="L717" s="12"/>
    </row>
    <row r="718" spans="1:12" x14ac:dyDescent="0.3">
      <c r="A718" s="14"/>
      <c r="B718" s="12"/>
      <c r="C718" s="12"/>
      <c r="D718" s="12"/>
      <c r="E718" s="13"/>
      <c r="F718" s="13"/>
      <c r="G718" s="10" t="str">
        <f t="shared" si="33"/>
        <v/>
      </c>
      <c r="H718" s="13"/>
      <c r="I718" s="10" t="str">
        <f t="shared" si="34"/>
        <v/>
      </c>
      <c r="J718" s="10" t="str">
        <f>IF(B718="","",IF(_xlfn.MAXIFS(F$3:F717,B$3:B717,B718)&gt;0,_xlfn.MAXIFS(F$3:F717,B$3:B717,B718),IFERROR(INDEX(Máquinas!$D$4:$D$53,MATCH(B718,Máquinas!$A$4:$A$53,0)),"")))</f>
        <v/>
      </c>
      <c r="K718" s="10" t="str">
        <f t="shared" si="35"/>
        <v/>
      </c>
      <c r="L718" s="12"/>
    </row>
    <row r="719" spans="1:12" x14ac:dyDescent="0.3">
      <c r="A719" s="14"/>
      <c r="B719" s="12"/>
      <c r="C719" s="12"/>
      <c r="D719" s="12"/>
      <c r="E719" s="13"/>
      <c r="F719" s="13"/>
      <c r="G719" s="10" t="str">
        <f t="shared" si="33"/>
        <v/>
      </c>
      <c r="H719" s="13"/>
      <c r="I719" s="10" t="str">
        <f t="shared" si="34"/>
        <v/>
      </c>
      <c r="J719" s="10" t="str">
        <f>IF(B719="","",IF(_xlfn.MAXIFS(F$3:F718,B$3:B718,B719)&gt;0,_xlfn.MAXIFS(F$3:F718,B$3:B718,B719),IFERROR(INDEX(Máquinas!$D$4:$D$53,MATCH(B719,Máquinas!$A$4:$A$53,0)),"")))</f>
        <v/>
      </c>
      <c r="K719" s="10" t="str">
        <f t="shared" si="35"/>
        <v/>
      </c>
      <c r="L719" s="12"/>
    </row>
    <row r="720" spans="1:12" x14ac:dyDescent="0.3">
      <c r="A720" s="14"/>
      <c r="B720" s="12"/>
      <c r="C720" s="12"/>
      <c r="D720" s="12"/>
      <c r="E720" s="13"/>
      <c r="F720" s="13"/>
      <c r="G720" s="10" t="str">
        <f t="shared" si="33"/>
        <v/>
      </c>
      <c r="H720" s="13"/>
      <c r="I720" s="10" t="str">
        <f t="shared" si="34"/>
        <v/>
      </c>
      <c r="J720" s="10" t="str">
        <f>IF(B720="","",IF(_xlfn.MAXIFS(F$3:F719,B$3:B719,B720)&gt;0,_xlfn.MAXIFS(F$3:F719,B$3:B719,B720),IFERROR(INDEX(Máquinas!$D$4:$D$53,MATCH(B720,Máquinas!$A$4:$A$53,0)),"")))</f>
        <v/>
      </c>
      <c r="K720" s="10" t="str">
        <f t="shared" si="35"/>
        <v/>
      </c>
      <c r="L720" s="12"/>
    </row>
    <row r="721" spans="1:12" x14ac:dyDescent="0.3">
      <c r="A721" s="14"/>
      <c r="B721" s="12"/>
      <c r="C721" s="12"/>
      <c r="D721" s="12"/>
      <c r="E721" s="13"/>
      <c r="F721" s="13"/>
      <c r="G721" s="10" t="str">
        <f t="shared" si="33"/>
        <v/>
      </c>
      <c r="H721" s="13"/>
      <c r="I721" s="10" t="str">
        <f t="shared" si="34"/>
        <v/>
      </c>
      <c r="J721" s="10" t="str">
        <f>IF(B721="","",IF(_xlfn.MAXIFS(F$3:F720,B$3:B720,B721)&gt;0,_xlfn.MAXIFS(F$3:F720,B$3:B720,B721),IFERROR(INDEX(Máquinas!$D$4:$D$53,MATCH(B721,Máquinas!$A$4:$A$53,0)),"")))</f>
        <v/>
      </c>
      <c r="K721" s="10" t="str">
        <f t="shared" si="35"/>
        <v/>
      </c>
      <c r="L721" s="12"/>
    </row>
    <row r="722" spans="1:12" x14ac:dyDescent="0.3">
      <c r="A722" s="14"/>
      <c r="B722" s="12"/>
      <c r="C722" s="12"/>
      <c r="D722" s="12"/>
      <c r="E722" s="13"/>
      <c r="F722" s="13"/>
      <c r="G722" s="10" t="str">
        <f t="shared" si="33"/>
        <v/>
      </c>
      <c r="H722" s="13"/>
      <c r="I722" s="10" t="str">
        <f t="shared" si="34"/>
        <v/>
      </c>
      <c r="J722" s="10" t="str">
        <f>IF(B722="","",IF(_xlfn.MAXIFS(F$3:F721,B$3:B721,B722)&gt;0,_xlfn.MAXIFS(F$3:F721,B$3:B721,B722),IFERROR(INDEX(Máquinas!$D$4:$D$53,MATCH(B722,Máquinas!$A$4:$A$53,0)),"")))</f>
        <v/>
      </c>
      <c r="K722" s="10" t="str">
        <f t="shared" si="35"/>
        <v/>
      </c>
      <c r="L722" s="12"/>
    </row>
    <row r="723" spans="1:12" x14ac:dyDescent="0.3">
      <c r="A723" s="14"/>
      <c r="B723" s="12"/>
      <c r="C723" s="12"/>
      <c r="D723" s="12"/>
      <c r="E723" s="13"/>
      <c r="F723" s="13"/>
      <c r="G723" s="10" t="str">
        <f t="shared" si="33"/>
        <v/>
      </c>
      <c r="H723" s="13"/>
      <c r="I723" s="10" t="str">
        <f t="shared" si="34"/>
        <v/>
      </c>
      <c r="J723" s="10" t="str">
        <f>IF(B723="","",IF(_xlfn.MAXIFS(F$3:F722,B$3:B722,B723)&gt;0,_xlfn.MAXIFS(F$3:F722,B$3:B722,B723),IFERROR(INDEX(Máquinas!$D$4:$D$53,MATCH(B723,Máquinas!$A$4:$A$53,0)),"")))</f>
        <v/>
      </c>
      <c r="K723" s="10" t="str">
        <f t="shared" si="35"/>
        <v/>
      </c>
      <c r="L723" s="12"/>
    </row>
    <row r="724" spans="1:12" x14ac:dyDescent="0.3">
      <c r="A724" s="14"/>
      <c r="B724" s="12"/>
      <c r="C724" s="12"/>
      <c r="D724" s="12"/>
      <c r="E724" s="13"/>
      <c r="F724" s="13"/>
      <c r="G724" s="10" t="str">
        <f t="shared" si="33"/>
        <v/>
      </c>
      <c r="H724" s="13"/>
      <c r="I724" s="10" t="str">
        <f t="shared" si="34"/>
        <v/>
      </c>
      <c r="J724" s="10" t="str">
        <f>IF(B724="","",IF(_xlfn.MAXIFS(F$3:F723,B$3:B723,B724)&gt;0,_xlfn.MAXIFS(F$3:F723,B$3:B723,B724),IFERROR(INDEX(Máquinas!$D$4:$D$53,MATCH(B724,Máquinas!$A$4:$A$53,0)),"")))</f>
        <v/>
      </c>
      <c r="K724" s="10" t="str">
        <f t="shared" si="35"/>
        <v/>
      </c>
      <c r="L724" s="12"/>
    </row>
    <row r="725" spans="1:12" x14ac:dyDescent="0.3">
      <c r="A725" s="14"/>
      <c r="B725" s="12"/>
      <c r="C725" s="12"/>
      <c r="D725" s="12"/>
      <c r="E725" s="13"/>
      <c r="F725" s="13"/>
      <c r="G725" s="10" t="str">
        <f t="shared" si="33"/>
        <v/>
      </c>
      <c r="H725" s="13"/>
      <c r="I725" s="10" t="str">
        <f t="shared" si="34"/>
        <v/>
      </c>
      <c r="J725" s="10" t="str">
        <f>IF(B725="","",IF(_xlfn.MAXIFS(F$3:F724,B$3:B724,B725)&gt;0,_xlfn.MAXIFS(F$3:F724,B$3:B724,B725),IFERROR(INDEX(Máquinas!$D$4:$D$53,MATCH(B725,Máquinas!$A$4:$A$53,0)),"")))</f>
        <v/>
      </c>
      <c r="K725" s="10" t="str">
        <f t="shared" si="35"/>
        <v/>
      </c>
      <c r="L725" s="12"/>
    </row>
    <row r="726" spans="1:12" x14ac:dyDescent="0.3">
      <c r="A726" s="14"/>
      <c r="B726" s="12"/>
      <c r="C726" s="12"/>
      <c r="D726" s="12"/>
      <c r="E726" s="13"/>
      <c r="F726" s="13"/>
      <c r="G726" s="10" t="str">
        <f t="shared" si="33"/>
        <v/>
      </c>
      <c r="H726" s="13"/>
      <c r="I726" s="10" t="str">
        <f t="shared" si="34"/>
        <v/>
      </c>
      <c r="J726" s="10" t="str">
        <f>IF(B726="","",IF(_xlfn.MAXIFS(F$3:F725,B$3:B725,B726)&gt;0,_xlfn.MAXIFS(F$3:F725,B$3:B725,B726),IFERROR(INDEX(Máquinas!$D$4:$D$53,MATCH(B726,Máquinas!$A$4:$A$53,0)),"")))</f>
        <v/>
      </c>
      <c r="K726" s="10" t="str">
        <f t="shared" si="35"/>
        <v/>
      </c>
      <c r="L726" s="12"/>
    </row>
    <row r="727" spans="1:12" x14ac:dyDescent="0.3">
      <c r="A727" s="14"/>
      <c r="B727" s="12"/>
      <c r="C727" s="12"/>
      <c r="D727" s="12"/>
      <c r="E727" s="13"/>
      <c r="F727" s="13"/>
      <c r="G727" s="10" t="str">
        <f t="shared" si="33"/>
        <v/>
      </c>
      <c r="H727" s="13"/>
      <c r="I727" s="10" t="str">
        <f t="shared" si="34"/>
        <v/>
      </c>
      <c r="J727" s="10" t="str">
        <f>IF(B727="","",IF(_xlfn.MAXIFS(F$3:F726,B$3:B726,B727)&gt;0,_xlfn.MAXIFS(F$3:F726,B$3:B726,B727),IFERROR(INDEX(Máquinas!$D$4:$D$53,MATCH(B727,Máquinas!$A$4:$A$53,0)),"")))</f>
        <v/>
      </c>
      <c r="K727" s="10" t="str">
        <f t="shared" si="35"/>
        <v/>
      </c>
      <c r="L727" s="12"/>
    </row>
    <row r="728" spans="1:12" x14ac:dyDescent="0.3">
      <c r="A728" s="14"/>
      <c r="B728" s="12"/>
      <c r="C728" s="12"/>
      <c r="D728" s="12"/>
      <c r="E728" s="13"/>
      <c r="F728" s="13"/>
      <c r="G728" s="10" t="str">
        <f t="shared" si="33"/>
        <v/>
      </c>
      <c r="H728" s="13"/>
      <c r="I728" s="10" t="str">
        <f t="shared" si="34"/>
        <v/>
      </c>
      <c r="J728" s="10" t="str">
        <f>IF(B728="","",IF(_xlfn.MAXIFS(F$3:F727,B$3:B727,B728)&gt;0,_xlfn.MAXIFS(F$3:F727,B$3:B727,B728),IFERROR(INDEX(Máquinas!$D$4:$D$53,MATCH(B728,Máquinas!$A$4:$A$53,0)),"")))</f>
        <v/>
      </c>
      <c r="K728" s="10" t="str">
        <f t="shared" si="35"/>
        <v/>
      </c>
      <c r="L728" s="12"/>
    </row>
    <row r="729" spans="1:12" x14ac:dyDescent="0.3">
      <c r="A729" s="14"/>
      <c r="B729" s="12"/>
      <c r="C729" s="12"/>
      <c r="D729" s="12"/>
      <c r="E729" s="13"/>
      <c r="F729" s="13"/>
      <c r="G729" s="10" t="str">
        <f t="shared" si="33"/>
        <v/>
      </c>
      <c r="H729" s="13"/>
      <c r="I729" s="10" t="str">
        <f t="shared" si="34"/>
        <v/>
      </c>
      <c r="J729" s="10" t="str">
        <f>IF(B729="","",IF(_xlfn.MAXIFS(F$3:F728,B$3:B728,B729)&gt;0,_xlfn.MAXIFS(F$3:F728,B$3:B728,B729),IFERROR(INDEX(Máquinas!$D$4:$D$53,MATCH(B729,Máquinas!$A$4:$A$53,0)),"")))</f>
        <v/>
      </c>
      <c r="K729" s="10" t="str">
        <f t="shared" si="35"/>
        <v/>
      </c>
      <c r="L729" s="12"/>
    </row>
    <row r="730" spans="1:12" x14ac:dyDescent="0.3">
      <c r="A730" s="14"/>
      <c r="B730" s="12"/>
      <c r="C730" s="12"/>
      <c r="D730" s="12"/>
      <c r="E730" s="13"/>
      <c r="F730" s="13"/>
      <c r="G730" s="10" t="str">
        <f t="shared" si="33"/>
        <v/>
      </c>
      <c r="H730" s="13"/>
      <c r="I730" s="10" t="str">
        <f t="shared" si="34"/>
        <v/>
      </c>
      <c r="J730" s="10" t="str">
        <f>IF(B730="","",IF(_xlfn.MAXIFS(F$3:F729,B$3:B729,B730)&gt;0,_xlfn.MAXIFS(F$3:F729,B$3:B729,B730),IFERROR(INDEX(Máquinas!$D$4:$D$53,MATCH(B730,Máquinas!$A$4:$A$53,0)),"")))</f>
        <v/>
      </c>
      <c r="K730" s="10" t="str">
        <f t="shared" si="35"/>
        <v/>
      </c>
      <c r="L730" s="12"/>
    </row>
    <row r="731" spans="1:12" x14ac:dyDescent="0.3">
      <c r="A731" s="14"/>
      <c r="B731" s="12"/>
      <c r="C731" s="12"/>
      <c r="D731" s="12"/>
      <c r="E731" s="13"/>
      <c r="F731" s="13"/>
      <c r="G731" s="10" t="str">
        <f t="shared" si="33"/>
        <v/>
      </c>
      <c r="H731" s="13"/>
      <c r="I731" s="10" t="str">
        <f t="shared" si="34"/>
        <v/>
      </c>
      <c r="J731" s="10" t="str">
        <f>IF(B731="","",IF(_xlfn.MAXIFS(F$3:F730,B$3:B730,B731)&gt;0,_xlfn.MAXIFS(F$3:F730,B$3:B730,B731),IFERROR(INDEX(Máquinas!$D$4:$D$53,MATCH(B731,Máquinas!$A$4:$A$53,0)),"")))</f>
        <v/>
      </c>
      <c r="K731" s="10" t="str">
        <f t="shared" si="35"/>
        <v/>
      </c>
      <c r="L731" s="12"/>
    </row>
    <row r="732" spans="1:12" x14ac:dyDescent="0.3">
      <c r="A732" s="14"/>
      <c r="B732" s="12"/>
      <c r="C732" s="12"/>
      <c r="D732" s="12"/>
      <c r="E732" s="13"/>
      <c r="F732" s="13"/>
      <c r="G732" s="10" t="str">
        <f t="shared" si="33"/>
        <v/>
      </c>
      <c r="H732" s="13"/>
      <c r="I732" s="10" t="str">
        <f t="shared" si="34"/>
        <v/>
      </c>
      <c r="J732" s="10" t="str">
        <f>IF(B732="","",IF(_xlfn.MAXIFS(F$3:F731,B$3:B731,B732)&gt;0,_xlfn.MAXIFS(F$3:F731,B$3:B731,B732),IFERROR(INDEX(Máquinas!$D$4:$D$53,MATCH(B732,Máquinas!$A$4:$A$53,0)),"")))</f>
        <v/>
      </c>
      <c r="K732" s="10" t="str">
        <f t="shared" si="35"/>
        <v/>
      </c>
      <c r="L732" s="12"/>
    </row>
    <row r="733" spans="1:12" x14ac:dyDescent="0.3">
      <c r="A733" s="14"/>
      <c r="B733" s="12"/>
      <c r="C733" s="12"/>
      <c r="D733" s="12"/>
      <c r="E733" s="13"/>
      <c r="F733" s="13"/>
      <c r="G733" s="10" t="str">
        <f t="shared" si="33"/>
        <v/>
      </c>
      <c r="H733" s="13"/>
      <c r="I733" s="10" t="str">
        <f t="shared" si="34"/>
        <v/>
      </c>
      <c r="J733" s="10" t="str">
        <f>IF(B733="","",IF(_xlfn.MAXIFS(F$3:F732,B$3:B732,B733)&gt;0,_xlfn.MAXIFS(F$3:F732,B$3:B732,B733),IFERROR(INDEX(Máquinas!$D$4:$D$53,MATCH(B733,Máquinas!$A$4:$A$53,0)),"")))</f>
        <v/>
      </c>
      <c r="K733" s="10" t="str">
        <f t="shared" si="35"/>
        <v/>
      </c>
      <c r="L733" s="12"/>
    </row>
    <row r="734" spans="1:12" x14ac:dyDescent="0.3">
      <c r="A734" s="14"/>
      <c r="B734" s="12"/>
      <c r="C734" s="12"/>
      <c r="D734" s="12"/>
      <c r="E734" s="13"/>
      <c r="F734" s="13"/>
      <c r="G734" s="10" t="str">
        <f t="shared" si="33"/>
        <v/>
      </c>
      <c r="H734" s="13"/>
      <c r="I734" s="10" t="str">
        <f t="shared" si="34"/>
        <v/>
      </c>
      <c r="J734" s="10" t="str">
        <f>IF(B734="","",IF(_xlfn.MAXIFS(F$3:F733,B$3:B733,B734)&gt;0,_xlfn.MAXIFS(F$3:F733,B$3:B733,B734),IFERROR(INDEX(Máquinas!$D$4:$D$53,MATCH(B734,Máquinas!$A$4:$A$53,0)),"")))</f>
        <v/>
      </c>
      <c r="K734" s="10" t="str">
        <f t="shared" si="35"/>
        <v/>
      </c>
      <c r="L734" s="12"/>
    </row>
    <row r="735" spans="1:12" x14ac:dyDescent="0.3">
      <c r="A735" s="14"/>
      <c r="B735" s="12"/>
      <c r="C735" s="12"/>
      <c r="D735" s="12"/>
      <c r="E735" s="13"/>
      <c r="F735" s="13"/>
      <c r="G735" s="10" t="str">
        <f t="shared" si="33"/>
        <v/>
      </c>
      <c r="H735" s="13"/>
      <c r="I735" s="10" t="str">
        <f t="shared" si="34"/>
        <v/>
      </c>
      <c r="J735" s="10" t="str">
        <f>IF(B735="","",IF(_xlfn.MAXIFS(F$3:F734,B$3:B734,B735)&gt;0,_xlfn.MAXIFS(F$3:F734,B$3:B734,B735),IFERROR(INDEX(Máquinas!$D$4:$D$53,MATCH(B735,Máquinas!$A$4:$A$53,0)),"")))</f>
        <v/>
      </c>
      <c r="K735" s="10" t="str">
        <f t="shared" si="35"/>
        <v/>
      </c>
      <c r="L735" s="12"/>
    </row>
    <row r="736" spans="1:12" x14ac:dyDescent="0.3">
      <c r="A736" s="14"/>
      <c r="B736" s="12"/>
      <c r="C736" s="12"/>
      <c r="D736" s="12"/>
      <c r="E736" s="13"/>
      <c r="F736" s="13"/>
      <c r="G736" s="10" t="str">
        <f t="shared" si="33"/>
        <v/>
      </c>
      <c r="H736" s="13"/>
      <c r="I736" s="10" t="str">
        <f t="shared" si="34"/>
        <v/>
      </c>
      <c r="J736" s="10" t="str">
        <f>IF(B736="","",IF(_xlfn.MAXIFS(F$3:F735,B$3:B735,B736)&gt;0,_xlfn.MAXIFS(F$3:F735,B$3:B735,B736),IFERROR(INDEX(Máquinas!$D$4:$D$53,MATCH(B736,Máquinas!$A$4:$A$53,0)),"")))</f>
        <v/>
      </c>
      <c r="K736" s="10" t="str">
        <f t="shared" si="35"/>
        <v/>
      </c>
      <c r="L736" s="12"/>
    </row>
    <row r="737" spans="1:12" x14ac:dyDescent="0.3">
      <c r="A737" s="14"/>
      <c r="B737" s="12"/>
      <c r="C737" s="12"/>
      <c r="D737" s="12"/>
      <c r="E737" s="13"/>
      <c r="F737" s="13"/>
      <c r="G737" s="10" t="str">
        <f t="shared" si="33"/>
        <v/>
      </c>
      <c r="H737" s="13"/>
      <c r="I737" s="10" t="str">
        <f t="shared" si="34"/>
        <v/>
      </c>
      <c r="J737" s="10" t="str">
        <f>IF(B737="","",IF(_xlfn.MAXIFS(F$3:F736,B$3:B736,B737)&gt;0,_xlfn.MAXIFS(F$3:F736,B$3:B736,B737),IFERROR(INDEX(Máquinas!$D$4:$D$53,MATCH(B737,Máquinas!$A$4:$A$53,0)),"")))</f>
        <v/>
      </c>
      <c r="K737" s="10" t="str">
        <f t="shared" si="35"/>
        <v/>
      </c>
      <c r="L737" s="12"/>
    </row>
    <row r="738" spans="1:12" x14ac:dyDescent="0.3">
      <c r="A738" s="14"/>
      <c r="B738" s="12"/>
      <c r="C738" s="12"/>
      <c r="D738" s="12"/>
      <c r="E738" s="13"/>
      <c r="F738" s="13"/>
      <c r="G738" s="10" t="str">
        <f t="shared" si="33"/>
        <v/>
      </c>
      <c r="H738" s="13"/>
      <c r="I738" s="10" t="str">
        <f t="shared" si="34"/>
        <v/>
      </c>
      <c r="J738" s="10" t="str">
        <f>IF(B738="","",IF(_xlfn.MAXIFS(F$3:F737,B$3:B737,B738)&gt;0,_xlfn.MAXIFS(F$3:F737,B$3:B737,B738),IFERROR(INDEX(Máquinas!$D$4:$D$53,MATCH(B738,Máquinas!$A$4:$A$53,0)),"")))</f>
        <v/>
      </c>
      <c r="K738" s="10" t="str">
        <f t="shared" si="35"/>
        <v/>
      </c>
      <c r="L738" s="12"/>
    </row>
    <row r="739" spans="1:12" x14ac:dyDescent="0.3">
      <c r="A739" s="14"/>
      <c r="B739" s="12"/>
      <c r="C739" s="12"/>
      <c r="D739" s="12"/>
      <c r="E739" s="13"/>
      <c r="F739" s="13"/>
      <c r="G739" s="10" t="str">
        <f t="shared" si="33"/>
        <v/>
      </c>
      <c r="H739" s="13"/>
      <c r="I739" s="10" t="str">
        <f t="shared" si="34"/>
        <v/>
      </c>
      <c r="J739" s="10" t="str">
        <f>IF(B739="","",IF(_xlfn.MAXIFS(F$3:F738,B$3:B738,B739)&gt;0,_xlfn.MAXIFS(F$3:F738,B$3:B738,B739),IFERROR(INDEX(Máquinas!$D$4:$D$53,MATCH(B739,Máquinas!$A$4:$A$53,0)),"")))</f>
        <v/>
      </c>
      <c r="K739" s="10" t="str">
        <f t="shared" si="35"/>
        <v/>
      </c>
      <c r="L739" s="12"/>
    </row>
    <row r="740" spans="1:12" x14ac:dyDescent="0.3">
      <c r="A740" s="14"/>
      <c r="B740" s="12"/>
      <c r="C740" s="12"/>
      <c r="D740" s="12"/>
      <c r="E740" s="13"/>
      <c r="F740" s="13"/>
      <c r="G740" s="10" t="str">
        <f t="shared" si="33"/>
        <v/>
      </c>
      <c r="H740" s="13"/>
      <c r="I740" s="10" t="str">
        <f t="shared" si="34"/>
        <v/>
      </c>
      <c r="J740" s="10" t="str">
        <f>IF(B740="","",IF(_xlfn.MAXIFS(F$3:F739,B$3:B739,B740)&gt;0,_xlfn.MAXIFS(F$3:F739,B$3:B739,B740),IFERROR(INDEX(Máquinas!$D$4:$D$53,MATCH(B740,Máquinas!$A$4:$A$53,0)),"")))</f>
        <v/>
      </c>
      <c r="K740" s="10" t="str">
        <f t="shared" si="35"/>
        <v/>
      </c>
      <c r="L740" s="12"/>
    </row>
    <row r="741" spans="1:12" x14ac:dyDescent="0.3">
      <c r="A741" s="14"/>
      <c r="B741" s="12"/>
      <c r="C741" s="12"/>
      <c r="D741" s="12"/>
      <c r="E741" s="13"/>
      <c r="F741" s="13"/>
      <c r="G741" s="10" t="str">
        <f t="shared" si="33"/>
        <v/>
      </c>
      <c r="H741" s="13"/>
      <c r="I741" s="10" t="str">
        <f t="shared" si="34"/>
        <v/>
      </c>
      <c r="J741" s="10" t="str">
        <f>IF(B741="","",IF(_xlfn.MAXIFS(F$3:F740,B$3:B740,B741)&gt;0,_xlfn.MAXIFS(F$3:F740,B$3:B740,B741),IFERROR(INDEX(Máquinas!$D$4:$D$53,MATCH(B741,Máquinas!$A$4:$A$53,0)),"")))</f>
        <v/>
      </c>
      <c r="K741" s="10" t="str">
        <f t="shared" si="35"/>
        <v/>
      </c>
      <c r="L741" s="12"/>
    </row>
    <row r="742" spans="1:12" x14ac:dyDescent="0.3">
      <c r="A742" s="14"/>
      <c r="B742" s="12"/>
      <c r="C742" s="12"/>
      <c r="D742" s="12"/>
      <c r="E742" s="13"/>
      <c r="F742" s="13"/>
      <c r="G742" s="10" t="str">
        <f t="shared" si="33"/>
        <v/>
      </c>
      <c r="H742" s="13"/>
      <c r="I742" s="10" t="str">
        <f t="shared" si="34"/>
        <v/>
      </c>
      <c r="J742" s="10" t="str">
        <f>IF(B742="","",IF(_xlfn.MAXIFS(F$3:F741,B$3:B741,B742)&gt;0,_xlfn.MAXIFS(F$3:F741,B$3:B741,B742),IFERROR(INDEX(Máquinas!$D$4:$D$53,MATCH(B742,Máquinas!$A$4:$A$53,0)),"")))</f>
        <v/>
      </c>
      <c r="K742" s="10" t="str">
        <f t="shared" si="35"/>
        <v/>
      </c>
      <c r="L742" s="12"/>
    </row>
    <row r="743" spans="1:12" x14ac:dyDescent="0.3">
      <c r="A743" s="14"/>
      <c r="B743" s="12"/>
      <c r="C743" s="12"/>
      <c r="D743" s="12"/>
      <c r="E743" s="13"/>
      <c r="F743" s="13"/>
      <c r="G743" s="10" t="str">
        <f t="shared" si="33"/>
        <v/>
      </c>
      <c r="H743" s="13"/>
      <c r="I743" s="10" t="str">
        <f t="shared" si="34"/>
        <v/>
      </c>
      <c r="J743" s="10" t="str">
        <f>IF(B743="","",IF(_xlfn.MAXIFS(F$3:F742,B$3:B742,B743)&gt;0,_xlfn.MAXIFS(F$3:F742,B$3:B742,B743),IFERROR(INDEX(Máquinas!$D$4:$D$53,MATCH(B743,Máquinas!$A$4:$A$53,0)),"")))</f>
        <v/>
      </c>
      <c r="K743" s="10" t="str">
        <f t="shared" si="35"/>
        <v/>
      </c>
      <c r="L743" s="12"/>
    </row>
    <row r="744" spans="1:12" x14ac:dyDescent="0.3">
      <c r="A744" s="14"/>
      <c r="B744" s="12"/>
      <c r="C744" s="12"/>
      <c r="D744" s="12"/>
      <c r="E744" s="13"/>
      <c r="F744" s="13"/>
      <c r="G744" s="10" t="str">
        <f t="shared" si="33"/>
        <v/>
      </c>
      <c r="H744" s="13"/>
      <c r="I744" s="10" t="str">
        <f t="shared" si="34"/>
        <v/>
      </c>
      <c r="J744" s="10" t="str">
        <f>IF(B744="","",IF(_xlfn.MAXIFS(F$3:F743,B$3:B743,B744)&gt;0,_xlfn.MAXIFS(F$3:F743,B$3:B743,B744),IFERROR(INDEX(Máquinas!$D$4:$D$53,MATCH(B744,Máquinas!$A$4:$A$53,0)),"")))</f>
        <v/>
      </c>
      <c r="K744" s="10" t="str">
        <f t="shared" si="35"/>
        <v/>
      </c>
      <c r="L744" s="12"/>
    </row>
    <row r="745" spans="1:12" x14ac:dyDescent="0.3">
      <c r="A745" s="14"/>
      <c r="B745" s="12"/>
      <c r="C745" s="12"/>
      <c r="D745" s="12"/>
      <c r="E745" s="13"/>
      <c r="F745" s="13"/>
      <c r="G745" s="10" t="str">
        <f t="shared" si="33"/>
        <v/>
      </c>
      <c r="H745" s="13"/>
      <c r="I745" s="10" t="str">
        <f t="shared" si="34"/>
        <v/>
      </c>
      <c r="J745" s="10" t="str">
        <f>IF(B745="","",IF(_xlfn.MAXIFS(F$3:F744,B$3:B744,B745)&gt;0,_xlfn.MAXIFS(F$3:F744,B$3:B744,B745),IFERROR(INDEX(Máquinas!$D$4:$D$53,MATCH(B745,Máquinas!$A$4:$A$53,0)),"")))</f>
        <v/>
      </c>
      <c r="K745" s="10" t="str">
        <f t="shared" si="35"/>
        <v/>
      </c>
      <c r="L745" s="12"/>
    </row>
    <row r="746" spans="1:12" x14ac:dyDescent="0.3">
      <c r="A746" s="14"/>
      <c r="B746" s="12"/>
      <c r="C746" s="12"/>
      <c r="D746" s="12"/>
      <c r="E746" s="13"/>
      <c r="F746" s="13"/>
      <c r="G746" s="10" t="str">
        <f t="shared" si="33"/>
        <v/>
      </c>
      <c r="H746" s="13"/>
      <c r="I746" s="10" t="str">
        <f t="shared" si="34"/>
        <v/>
      </c>
      <c r="J746" s="10" t="str">
        <f>IF(B746="","",IF(_xlfn.MAXIFS(F$3:F745,B$3:B745,B746)&gt;0,_xlfn.MAXIFS(F$3:F745,B$3:B745,B746),IFERROR(INDEX(Máquinas!$D$4:$D$53,MATCH(B746,Máquinas!$A$4:$A$53,0)),"")))</f>
        <v/>
      </c>
      <c r="K746" s="10" t="str">
        <f t="shared" si="35"/>
        <v/>
      </c>
      <c r="L746" s="12"/>
    </row>
    <row r="747" spans="1:12" x14ac:dyDescent="0.3">
      <c r="A747" s="14"/>
      <c r="B747" s="12"/>
      <c r="C747" s="12"/>
      <c r="D747" s="12"/>
      <c r="E747" s="13"/>
      <c r="F747" s="13"/>
      <c r="G747" s="10" t="str">
        <f t="shared" si="33"/>
        <v/>
      </c>
      <c r="H747" s="13"/>
      <c r="I747" s="10" t="str">
        <f t="shared" si="34"/>
        <v/>
      </c>
      <c r="J747" s="10" t="str">
        <f>IF(B747="","",IF(_xlfn.MAXIFS(F$3:F746,B$3:B746,B747)&gt;0,_xlfn.MAXIFS(F$3:F746,B$3:B746,B747),IFERROR(INDEX(Máquinas!$D$4:$D$53,MATCH(B747,Máquinas!$A$4:$A$53,0)),"")))</f>
        <v/>
      </c>
      <c r="K747" s="10" t="str">
        <f t="shared" si="35"/>
        <v/>
      </c>
      <c r="L747" s="12"/>
    </row>
    <row r="748" spans="1:12" x14ac:dyDescent="0.3">
      <c r="A748" s="14"/>
      <c r="B748" s="12"/>
      <c r="C748" s="12"/>
      <c r="D748" s="12"/>
      <c r="E748" s="13"/>
      <c r="F748" s="13"/>
      <c r="G748" s="10" t="str">
        <f t="shared" si="33"/>
        <v/>
      </c>
      <c r="H748" s="13"/>
      <c r="I748" s="10" t="str">
        <f t="shared" si="34"/>
        <v/>
      </c>
      <c r="J748" s="10" t="str">
        <f>IF(B748="","",IF(_xlfn.MAXIFS(F$3:F747,B$3:B747,B748)&gt;0,_xlfn.MAXIFS(F$3:F747,B$3:B747,B748),IFERROR(INDEX(Máquinas!$D$4:$D$53,MATCH(B748,Máquinas!$A$4:$A$53,0)),"")))</f>
        <v/>
      </c>
      <c r="K748" s="10" t="str">
        <f t="shared" si="35"/>
        <v/>
      </c>
      <c r="L748" s="12"/>
    </row>
    <row r="749" spans="1:12" x14ac:dyDescent="0.3">
      <c r="A749" s="14"/>
      <c r="B749" s="12"/>
      <c r="C749" s="12"/>
      <c r="D749" s="12"/>
      <c r="E749" s="13"/>
      <c r="F749" s="13"/>
      <c r="G749" s="10" t="str">
        <f t="shared" si="33"/>
        <v/>
      </c>
      <c r="H749" s="13"/>
      <c r="I749" s="10" t="str">
        <f t="shared" si="34"/>
        <v/>
      </c>
      <c r="J749" s="10" t="str">
        <f>IF(B749="","",IF(_xlfn.MAXIFS(F$3:F748,B$3:B748,B749)&gt;0,_xlfn.MAXIFS(F$3:F748,B$3:B748,B749),IFERROR(INDEX(Máquinas!$D$4:$D$53,MATCH(B749,Máquinas!$A$4:$A$53,0)),"")))</f>
        <v/>
      </c>
      <c r="K749" s="10" t="str">
        <f t="shared" si="35"/>
        <v/>
      </c>
      <c r="L749" s="12"/>
    </row>
    <row r="750" spans="1:12" x14ac:dyDescent="0.3">
      <c r="A750" s="14"/>
      <c r="B750" s="12"/>
      <c r="C750" s="12"/>
      <c r="D750" s="12"/>
      <c r="E750" s="13"/>
      <c r="F750" s="13"/>
      <c r="G750" s="10" t="str">
        <f t="shared" si="33"/>
        <v/>
      </c>
      <c r="H750" s="13"/>
      <c r="I750" s="10" t="str">
        <f t="shared" si="34"/>
        <v/>
      </c>
      <c r="J750" s="10" t="str">
        <f>IF(B750="","",IF(_xlfn.MAXIFS(F$3:F749,B$3:B749,B750)&gt;0,_xlfn.MAXIFS(F$3:F749,B$3:B749,B750),IFERROR(INDEX(Máquinas!$D$4:$D$53,MATCH(B750,Máquinas!$A$4:$A$53,0)),"")))</f>
        <v/>
      </c>
      <c r="K750" s="10" t="str">
        <f t="shared" si="35"/>
        <v/>
      </c>
      <c r="L750" s="12"/>
    </row>
    <row r="751" spans="1:12" x14ac:dyDescent="0.3">
      <c r="A751" s="14"/>
      <c r="B751" s="12"/>
      <c r="C751" s="12"/>
      <c r="D751" s="12"/>
      <c r="E751" s="13"/>
      <c r="F751" s="13"/>
      <c r="G751" s="10" t="str">
        <f t="shared" si="33"/>
        <v/>
      </c>
      <c r="H751" s="13"/>
      <c r="I751" s="10" t="str">
        <f t="shared" si="34"/>
        <v/>
      </c>
      <c r="J751" s="10" t="str">
        <f>IF(B751="","",IF(_xlfn.MAXIFS(F$3:F750,B$3:B750,B751)&gt;0,_xlfn.MAXIFS(F$3:F750,B$3:B750,B751),IFERROR(INDEX(Máquinas!$D$4:$D$53,MATCH(B751,Máquinas!$A$4:$A$53,0)),"")))</f>
        <v/>
      </c>
      <c r="K751" s="10" t="str">
        <f t="shared" si="35"/>
        <v/>
      </c>
      <c r="L751" s="12"/>
    </row>
    <row r="752" spans="1:12" x14ac:dyDescent="0.3">
      <c r="A752" s="14"/>
      <c r="B752" s="12"/>
      <c r="C752" s="12"/>
      <c r="D752" s="12"/>
      <c r="E752" s="13"/>
      <c r="F752" s="13"/>
      <c r="G752" s="10" t="str">
        <f t="shared" si="33"/>
        <v/>
      </c>
      <c r="H752" s="13"/>
      <c r="I752" s="10" t="str">
        <f t="shared" si="34"/>
        <v/>
      </c>
      <c r="J752" s="10" t="str">
        <f>IF(B752="","",IF(_xlfn.MAXIFS(F$3:F751,B$3:B751,B752)&gt;0,_xlfn.MAXIFS(F$3:F751,B$3:B751,B752),IFERROR(INDEX(Máquinas!$D$4:$D$53,MATCH(B752,Máquinas!$A$4:$A$53,0)),"")))</f>
        <v/>
      </c>
      <c r="K752" s="10" t="str">
        <f t="shared" si="35"/>
        <v/>
      </c>
      <c r="L752" s="12"/>
    </row>
    <row r="753" spans="1:12" x14ac:dyDescent="0.3">
      <c r="A753" s="14"/>
      <c r="B753" s="12"/>
      <c r="C753" s="12"/>
      <c r="D753" s="12"/>
      <c r="E753" s="13"/>
      <c r="F753" s="13"/>
      <c r="G753" s="10" t="str">
        <f t="shared" si="33"/>
        <v/>
      </c>
      <c r="H753" s="13"/>
      <c r="I753" s="10" t="str">
        <f t="shared" si="34"/>
        <v/>
      </c>
      <c r="J753" s="10" t="str">
        <f>IF(B753="","",IF(_xlfn.MAXIFS(F$3:F752,B$3:B752,B753)&gt;0,_xlfn.MAXIFS(F$3:F752,B$3:B752,B753),IFERROR(INDEX(Máquinas!$D$4:$D$53,MATCH(B753,Máquinas!$A$4:$A$53,0)),"")))</f>
        <v/>
      </c>
      <c r="K753" s="10" t="str">
        <f t="shared" si="35"/>
        <v/>
      </c>
      <c r="L753" s="12"/>
    </row>
    <row r="754" spans="1:12" x14ac:dyDescent="0.3">
      <c r="A754" s="14"/>
      <c r="B754" s="12"/>
      <c r="C754" s="12"/>
      <c r="D754" s="12"/>
      <c r="E754" s="13"/>
      <c r="F754" s="13"/>
      <c r="G754" s="10" t="str">
        <f t="shared" si="33"/>
        <v/>
      </c>
      <c r="H754" s="13"/>
      <c r="I754" s="10" t="str">
        <f t="shared" si="34"/>
        <v/>
      </c>
      <c r="J754" s="10" t="str">
        <f>IF(B754="","",IF(_xlfn.MAXIFS(F$3:F753,B$3:B753,B754)&gt;0,_xlfn.MAXIFS(F$3:F753,B$3:B753,B754),IFERROR(INDEX(Máquinas!$D$4:$D$53,MATCH(B754,Máquinas!$A$4:$A$53,0)),"")))</f>
        <v/>
      </c>
      <c r="K754" s="10" t="str">
        <f t="shared" si="35"/>
        <v/>
      </c>
      <c r="L754" s="12"/>
    </row>
    <row r="755" spans="1:12" x14ac:dyDescent="0.3">
      <c r="A755" s="14"/>
      <c r="B755" s="12"/>
      <c r="C755" s="12"/>
      <c r="D755" s="12"/>
      <c r="E755" s="13"/>
      <c r="F755" s="13"/>
      <c r="G755" s="10" t="str">
        <f t="shared" si="33"/>
        <v/>
      </c>
      <c r="H755" s="13"/>
      <c r="I755" s="10" t="str">
        <f t="shared" si="34"/>
        <v/>
      </c>
      <c r="J755" s="10" t="str">
        <f>IF(B755="","",IF(_xlfn.MAXIFS(F$3:F754,B$3:B754,B755)&gt;0,_xlfn.MAXIFS(F$3:F754,B$3:B754,B755),IFERROR(INDEX(Máquinas!$D$4:$D$53,MATCH(B755,Máquinas!$A$4:$A$53,0)),"")))</f>
        <v/>
      </c>
      <c r="K755" s="10" t="str">
        <f t="shared" si="35"/>
        <v/>
      </c>
      <c r="L755" s="12"/>
    </row>
    <row r="756" spans="1:12" x14ac:dyDescent="0.3">
      <c r="A756" s="14"/>
      <c r="B756" s="12"/>
      <c r="C756" s="12"/>
      <c r="D756" s="12"/>
      <c r="E756" s="13"/>
      <c r="F756" s="13"/>
      <c r="G756" s="10" t="str">
        <f t="shared" si="33"/>
        <v/>
      </c>
      <c r="H756" s="13"/>
      <c r="I756" s="10" t="str">
        <f t="shared" si="34"/>
        <v/>
      </c>
      <c r="J756" s="10" t="str">
        <f>IF(B756="","",IF(_xlfn.MAXIFS(F$3:F755,B$3:B755,B756)&gt;0,_xlfn.MAXIFS(F$3:F755,B$3:B755,B756),IFERROR(INDEX(Máquinas!$D$4:$D$53,MATCH(B756,Máquinas!$A$4:$A$53,0)),"")))</f>
        <v/>
      </c>
      <c r="K756" s="10" t="str">
        <f t="shared" si="35"/>
        <v/>
      </c>
      <c r="L756" s="12"/>
    </row>
    <row r="757" spans="1:12" x14ac:dyDescent="0.3">
      <c r="A757" s="14"/>
      <c r="B757" s="12"/>
      <c r="C757" s="12"/>
      <c r="D757" s="12"/>
      <c r="E757" s="13"/>
      <c r="F757" s="13"/>
      <c r="G757" s="10" t="str">
        <f t="shared" si="33"/>
        <v/>
      </c>
      <c r="H757" s="13"/>
      <c r="I757" s="10" t="str">
        <f t="shared" si="34"/>
        <v/>
      </c>
      <c r="J757" s="10" t="str">
        <f>IF(B757="","",IF(_xlfn.MAXIFS(F$3:F756,B$3:B756,B757)&gt;0,_xlfn.MAXIFS(F$3:F756,B$3:B756,B757),IFERROR(INDEX(Máquinas!$D$4:$D$53,MATCH(B757,Máquinas!$A$4:$A$53,0)),"")))</f>
        <v/>
      </c>
      <c r="K757" s="10" t="str">
        <f t="shared" si="35"/>
        <v/>
      </c>
      <c r="L757" s="12"/>
    </row>
    <row r="758" spans="1:12" x14ac:dyDescent="0.3">
      <c r="A758" s="14"/>
      <c r="B758" s="12"/>
      <c r="C758" s="12"/>
      <c r="D758" s="12"/>
      <c r="E758" s="13"/>
      <c r="F758" s="13"/>
      <c r="G758" s="10" t="str">
        <f t="shared" si="33"/>
        <v/>
      </c>
      <c r="H758" s="13"/>
      <c r="I758" s="10" t="str">
        <f t="shared" si="34"/>
        <v/>
      </c>
      <c r="J758" s="10" t="str">
        <f>IF(B758="","",IF(_xlfn.MAXIFS(F$3:F757,B$3:B757,B758)&gt;0,_xlfn.MAXIFS(F$3:F757,B$3:B757,B758),IFERROR(INDEX(Máquinas!$D$4:$D$53,MATCH(B758,Máquinas!$A$4:$A$53,0)),"")))</f>
        <v/>
      </c>
      <c r="K758" s="10" t="str">
        <f t="shared" si="35"/>
        <v/>
      </c>
      <c r="L758" s="12"/>
    </row>
    <row r="759" spans="1:12" x14ac:dyDescent="0.3">
      <c r="A759" s="14"/>
      <c r="B759" s="12"/>
      <c r="C759" s="12"/>
      <c r="D759" s="12"/>
      <c r="E759" s="13"/>
      <c r="F759" s="13"/>
      <c r="G759" s="10" t="str">
        <f t="shared" si="33"/>
        <v/>
      </c>
      <c r="H759" s="13"/>
      <c r="I759" s="10" t="str">
        <f t="shared" si="34"/>
        <v/>
      </c>
      <c r="J759" s="10" t="str">
        <f>IF(B759="","",IF(_xlfn.MAXIFS(F$3:F758,B$3:B758,B759)&gt;0,_xlfn.MAXIFS(F$3:F758,B$3:B758,B759),IFERROR(INDEX(Máquinas!$D$4:$D$53,MATCH(B759,Máquinas!$A$4:$A$53,0)),"")))</f>
        <v/>
      </c>
      <c r="K759" s="10" t="str">
        <f t="shared" si="35"/>
        <v/>
      </c>
      <c r="L759" s="12"/>
    </row>
    <row r="760" spans="1:12" x14ac:dyDescent="0.3">
      <c r="A760" s="14"/>
      <c r="B760" s="12"/>
      <c r="C760" s="12"/>
      <c r="D760" s="12"/>
      <c r="E760" s="13"/>
      <c r="F760" s="13"/>
      <c r="G760" s="10" t="str">
        <f t="shared" si="33"/>
        <v/>
      </c>
      <c r="H760" s="13"/>
      <c r="I760" s="10" t="str">
        <f t="shared" si="34"/>
        <v/>
      </c>
      <c r="J760" s="10" t="str">
        <f>IF(B760="","",IF(_xlfn.MAXIFS(F$3:F759,B$3:B759,B760)&gt;0,_xlfn.MAXIFS(F$3:F759,B$3:B759,B760),IFERROR(INDEX(Máquinas!$D$4:$D$53,MATCH(B760,Máquinas!$A$4:$A$53,0)),"")))</f>
        <v/>
      </c>
      <c r="K760" s="10" t="str">
        <f t="shared" si="35"/>
        <v/>
      </c>
      <c r="L760" s="12"/>
    </row>
    <row r="761" spans="1:12" x14ac:dyDescent="0.3">
      <c r="A761" s="14"/>
      <c r="B761" s="12"/>
      <c r="C761" s="12"/>
      <c r="D761" s="12"/>
      <c r="E761" s="13"/>
      <c r="F761" s="13"/>
      <c r="G761" s="10" t="str">
        <f t="shared" si="33"/>
        <v/>
      </c>
      <c r="H761" s="13"/>
      <c r="I761" s="10" t="str">
        <f t="shared" si="34"/>
        <v/>
      </c>
      <c r="J761" s="10" t="str">
        <f>IF(B761="","",IF(_xlfn.MAXIFS(F$3:F760,B$3:B760,B761)&gt;0,_xlfn.MAXIFS(F$3:F760,B$3:B760,B761),IFERROR(INDEX(Máquinas!$D$4:$D$53,MATCH(B761,Máquinas!$A$4:$A$53,0)),"")))</f>
        <v/>
      </c>
      <c r="K761" s="10" t="str">
        <f t="shared" si="35"/>
        <v/>
      </c>
      <c r="L761" s="12"/>
    </row>
    <row r="762" spans="1:12" x14ac:dyDescent="0.3">
      <c r="A762" s="14"/>
      <c r="B762" s="12"/>
      <c r="C762" s="12"/>
      <c r="D762" s="12"/>
      <c r="E762" s="13"/>
      <c r="F762" s="13"/>
      <c r="G762" s="10" t="str">
        <f t="shared" si="33"/>
        <v/>
      </c>
      <c r="H762" s="13"/>
      <c r="I762" s="10" t="str">
        <f t="shared" si="34"/>
        <v/>
      </c>
      <c r="J762" s="10" t="str">
        <f>IF(B762="","",IF(_xlfn.MAXIFS(F$3:F761,B$3:B761,B762)&gt;0,_xlfn.MAXIFS(F$3:F761,B$3:B761,B762),IFERROR(INDEX(Máquinas!$D$4:$D$53,MATCH(B762,Máquinas!$A$4:$A$53,0)),"")))</f>
        <v/>
      </c>
      <c r="K762" s="10" t="str">
        <f t="shared" si="35"/>
        <v/>
      </c>
      <c r="L762" s="12"/>
    </row>
    <row r="763" spans="1:12" x14ac:dyDescent="0.3">
      <c r="A763" s="14"/>
      <c r="B763" s="12"/>
      <c r="C763" s="12"/>
      <c r="D763" s="12"/>
      <c r="E763" s="13"/>
      <c r="F763" s="13"/>
      <c r="G763" s="10" t="str">
        <f t="shared" si="33"/>
        <v/>
      </c>
      <c r="H763" s="13"/>
      <c r="I763" s="10" t="str">
        <f t="shared" si="34"/>
        <v/>
      </c>
      <c r="J763" s="10" t="str">
        <f>IF(B763="","",IF(_xlfn.MAXIFS(F$3:F762,B$3:B762,B763)&gt;0,_xlfn.MAXIFS(F$3:F762,B$3:B762,B763),IFERROR(INDEX(Máquinas!$D$4:$D$53,MATCH(B763,Máquinas!$A$4:$A$53,0)),"")))</f>
        <v/>
      </c>
      <c r="K763" s="10" t="str">
        <f t="shared" si="35"/>
        <v/>
      </c>
      <c r="L763" s="12"/>
    </row>
    <row r="764" spans="1:12" x14ac:dyDescent="0.3">
      <c r="A764" s="14"/>
      <c r="B764" s="12"/>
      <c r="C764" s="12"/>
      <c r="D764" s="12"/>
      <c r="E764" s="13"/>
      <c r="F764" s="13"/>
      <c r="G764" s="10" t="str">
        <f t="shared" si="33"/>
        <v/>
      </c>
      <c r="H764" s="13"/>
      <c r="I764" s="10" t="str">
        <f t="shared" si="34"/>
        <v/>
      </c>
      <c r="J764" s="10" t="str">
        <f>IF(B764="","",IF(_xlfn.MAXIFS(F$3:F763,B$3:B763,B764)&gt;0,_xlfn.MAXIFS(F$3:F763,B$3:B763,B764),IFERROR(INDEX(Máquinas!$D$4:$D$53,MATCH(B764,Máquinas!$A$4:$A$53,0)),"")))</f>
        <v/>
      </c>
      <c r="K764" s="10" t="str">
        <f t="shared" si="35"/>
        <v/>
      </c>
      <c r="L764" s="12"/>
    </row>
    <row r="765" spans="1:12" x14ac:dyDescent="0.3">
      <c r="A765" s="14"/>
      <c r="B765" s="12"/>
      <c r="C765" s="12"/>
      <c r="D765" s="12"/>
      <c r="E765" s="13"/>
      <c r="F765" s="13"/>
      <c r="G765" s="10" t="str">
        <f t="shared" si="33"/>
        <v/>
      </c>
      <c r="H765" s="13"/>
      <c r="I765" s="10" t="str">
        <f t="shared" si="34"/>
        <v/>
      </c>
      <c r="J765" s="10" t="str">
        <f>IF(B765="","",IF(_xlfn.MAXIFS(F$3:F764,B$3:B764,B765)&gt;0,_xlfn.MAXIFS(F$3:F764,B$3:B764,B765),IFERROR(INDEX(Máquinas!$D$4:$D$53,MATCH(B765,Máquinas!$A$4:$A$53,0)),"")))</f>
        <v/>
      </c>
      <c r="K765" s="10" t="str">
        <f t="shared" si="35"/>
        <v/>
      </c>
      <c r="L765" s="12"/>
    </row>
    <row r="766" spans="1:12" x14ac:dyDescent="0.3">
      <c r="A766" s="14"/>
      <c r="B766" s="12"/>
      <c r="C766" s="12"/>
      <c r="D766" s="12"/>
      <c r="E766" s="13"/>
      <c r="F766" s="13"/>
      <c r="G766" s="10" t="str">
        <f t="shared" si="33"/>
        <v/>
      </c>
      <c r="H766" s="13"/>
      <c r="I766" s="10" t="str">
        <f t="shared" si="34"/>
        <v/>
      </c>
      <c r="J766" s="10" t="str">
        <f>IF(B766="","",IF(_xlfn.MAXIFS(F$3:F765,B$3:B765,B766)&gt;0,_xlfn.MAXIFS(F$3:F765,B$3:B765,B766),IFERROR(INDEX(Máquinas!$D$4:$D$53,MATCH(B766,Máquinas!$A$4:$A$53,0)),"")))</f>
        <v/>
      </c>
      <c r="K766" s="10" t="str">
        <f t="shared" si="35"/>
        <v/>
      </c>
      <c r="L766" s="12"/>
    </row>
    <row r="767" spans="1:12" x14ac:dyDescent="0.3">
      <c r="A767" s="14"/>
      <c r="B767" s="12"/>
      <c r="C767" s="12"/>
      <c r="D767" s="12"/>
      <c r="E767" s="13"/>
      <c r="F767" s="13"/>
      <c r="G767" s="10" t="str">
        <f t="shared" si="33"/>
        <v/>
      </c>
      <c r="H767" s="13"/>
      <c r="I767" s="10" t="str">
        <f t="shared" si="34"/>
        <v/>
      </c>
      <c r="J767" s="10" t="str">
        <f>IF(B767="","",IF(_xlfn.MAXIFS(F$3:F766,B$3:B766,B767)&gt;0,_xlfn.MAXIFS(F$3:F766,B$3:B766,B767),IFERROR(INDEX(Máquinas!$D$4:$D$53,MATCH(B767,Máquinas!$A$4:$A$53,0)),"")))</f>
        <v/>
      </c>
      <c r="K767" s="10" t="str">
        <f t="shared" si="35"/>
        <v/>
      </c>
      <c r="L767" s="12"/>
    </row>
    <row r="768" spans="1:12" x14ac:dyDescent="0.3">
      <c r="A768" s="14"/>
      <c r="B768" s="12"/>
      <c r="C768" s="12"/>
      <c r="D768" s="12"/>
      <c r="E768" s="13"/>
      <c r="F768" s="13"/>
      <c r="G768" s="10" t="str">
        <f t="shared" si="33"/>
        <v/>
      </c>
      <c r="H768" s="13"/>
      <c r="I768" s="10" t="str">
        <f t="shared" si="34"/>
        <v/>
      </c>
      <c r="J768" s="10" t="str">
        <f>IF(B768="","",IF(_xlfn.MAXIFS(F$3:F767,B$3:B767,B768)&gt;0,_xlfn.MAXIFS(F$3:F767,B$3:B767,B768),IFERROR(INDEX(Máquinas!$D$4:$D$53,MATCH(B768,Máquinas!$A$4:$A$53,0)),"")))</f>
        <v/>
      </c>
      <c r="K768" s="10" t="str">
        <f t="shared" si="35"/>
        <v/>
      </c>
      <c r="L768" s="12"/>
    </row>
    <row r="769" spans="1:12" x14ac:dyDescent="0.3">
      <c r="A769" s="14"/>
      <c r="B769" s="12"/>
      <c r="C769" s="12"/>
      <c r="D769" s="12"/>
      <c r="E769" s="13"/>
      <c r="F769" s="13"/>
      <c r="G769" s="10" t="str">
        <f t="shared" si="33"/>
        <v/>
      </c>
      <c r="H769" s="13"/>
      <c r="I769" s="10" t="str">
        <f t="shared" si="34"/>
        <v/>
      </c>
      <c r="J769" s="10" t="str">
        <f>IF(B769="","",IF(_xlfn.MAXIFS(F$3:F768,B$3:B768,B769)&gt;0,_xlfn.MAXIFS(F$3:F768,B$3:B768,B769),IFERROR(INDEX(Máquinas!$D$4:$D$53,MATCH(B769,Máquinas!$A$4:$A$53,0)),"")))</f>
        <v/>
      </c>
      <c r="K769" s="10" t="str">
        <f t="shared" si="35"/>
        <v/>
      </c>
      <c r="L769" s="12"/>
    </row>
    <row r="770" spans="1:12" x14ac:dyDescent="0.3">
      <c r="A770" s="14"/>
      <c r="B770" s="12"/>
      <c r="C770" s="12"/>
      <c r="D770" s="12"/>
      <c r="E770" s="13"/>
      <c r="F770" s="13"/>
      <c r="G770" s="10" t="str">
        <f t="shared" si="33"/>
        <v/>
      </c>
      <c r="H770" s="13"/>
      <c r="I770" s="10" t="str">
        <f t="shared" si="34"/>
        <v/>
      </c>
      <c r="J770" s="10" t="str">
        <f>IF(B770="","",IF(_xlfn.MAXIFS(F$3:F769,B$3:B769,B770)&gt;0,_xlfn.MAXIFS(F$3:F769,B$3:B769,B770),IFERROR(INDEX(Máquinas!$D$4:$D$53,MATCH(B770,Máquinas!$A$4:$A$53,0)),"")))</f>
        <v/>
      </c>
      <c r="K770" s="10" t="str">
        <f t="shared" si="35"/>
        <v/>
      </c>
      <c r="L770" s="12"/>
    </row>
    <row r="771" spans="1:12" x14ac:dyDescent="0.3">
      <c r="A771" s="14"/>
      <c r="B771" s="12"/>
      <c r="C771" s="12"/>
      <c r="D771" s="12"/>
      <c r="E771" s="13"/>
      <c r="F771" s="13"/>
      <c r="G771" s="10" t="str">
        <f t="shared" si="33"/>
        <v/>
      </c>
      <c r="H771" s="13"/>
      <c r="I771" s="10" t="str">
        <f t="shared" si="34"/>
        <v/>
      </c>
      <c r="J771" s="10" t="str">
        <f>IF(B771="","",IF(_xlfn.MAXIFS(F$3:F770,B$3:B770,B771)&gt;0,_xlfn.MAXIFS(F$3:F770,B$3:B770,B771),IFERROR(INDEX(Máquinas!$D$4:$D$53,MATCH(B771,Máquinas!$A$4:$A$53,0)),"")))</f>
        <v/>
      </c>
      <c r="K771" s="10" t="str">
        <f t="shared" si="35"/>
        <v/>
      </c>
      <c r="L771" s="12"/>
    </row>
    <row r="772" spans="1:12" x14ac:dyDescent="0.3">
      <c r="A772" s="14"/>
      <c r="B772" s="12"/>
      <c r="C772" s="12"/>
      <c r="D772" s="12"/>
      <c r="E772" s="13"/>
      <c r="F772" s="13"/>
      <c r="G772" s="10" t="str">
        <f t="shared" ref="G772:G835" si="36">IF(OR(E772="",F772=""),"",ROUND(F772-E772,1))</f>
        <v/>
      </c>
      <c r="H772" s="13"/>
      <c r="I772" s="10" t="str">
        <f t="shared" ref="I772:I835" si="37">IF(OR(G772="",H772=""),"",ROUND(G772-H772,1))</f>
        <v/>
      </c>
      <c r="J772" s="10" t="str">
        <f>IF(B772="","",IF(_xlfn.MAXIFS(F$3:F771,B$3:B771,B772)&gt;0,_xlfn.MAXIFS(F$3:F771,B$3:B771,B772),IFERROR(INDEX(Máquinas!$D$4:$D$53,MATCH(B772,Máquinas!$A$4:$A$53,0)),"")))</f>
        <v/>
      </c>
      <c r="K772" s="10" t="str">
        <f t="shared" ref="K772:K835" si="38">IF(OR(E772="",J772=""),"",ROUND(E772-J772,1))</f>
        <v/>
      </c>
      <c r="L772" s="12"/>
    </row>
    <row r="773" spans="1:12" x14ac:dyDescent="0.3">
      <c r="A773" s="14"/>
      <c r="B773" s="12"/>
      <c r="C773" s="12"/>
      <c r="D773" s="12"/>
      <c r="E773" s="13"/>
      <c r="F773" s="13"/>
      <c r="G773" s="10" t="str">
        <f t="shared" si="36"/>
        <v/>
      </c>
      <c r="H773" s="13"/>
      <c r="I773" s="10" t="str">
        <f t="shared" si="37"/>
        <v/>
      </c>
      <c r="J773" s="10" t="str">
        <f>IF(B773="","",IF(_xlfn.MAXIFS(F$3:F772,B$3:B772,B773)&gt;0,_xlfn.MAXIFS(F$3:F772,B$3:B772,B773),IFERROR(INDEX(Máquinas!$D$4:$D$53,MATCH(B773,Máquinas!$A$4:$A$53,0)),"")))</f>
        <v/>
      </c>
      <c r="K773" s="10" t="str">
        <f t="shared" si="38"/>
        <v/>
      </c>
      <c r="L773" s="12"/>
    </row>
    <row r="774" spans="1:12" x14ac:dyDescent="0.3">
      <c r="A774" s="14"/>
      <c r="B774" s="12"/>
      <c r="C774" s="12"/>
      <c r="D774" s="12"/>
      <c r="E774" s="13"/>
      <c r="F774" s="13"/>
      <c r="G774" s="10" t="str">
        <f t="shared" si="36"/>
        <v/>
      </c>
      <c r="H774" s="13"/>
      <c r="I774" s="10" t="str">
        <f t="shared" si="37"/>
        <v/>
      </c>
      <c r="J774" s="10" t="str">
        <f>IF(B774="","",IF(_xlfn.MAXIFS(F$3:F773,B$3:B773,B774)&gt;0,_xlfn.MAXIFS(F$3:F773,B$3:B773,B774),IFERROR(INDEX(Máquinas!$D$4:$D$53,MATCH(B774,Máquinas!$A$4:$A$53,0)),"")))</f>
        <v/>
      </c>
      <c r="K774" s="10" t="str">
        <f t="shared" si="38"/>
        <v/>
      </c>
      <c r="L774" s="12"/>
    </row>
    <row r="775" spans="1:12" x14ac:dyDescent="0.3">
      <c r="A775" s="14"/>
      <c r="B775" s="12"/>
      <c r="C775" s="12"/>
      <c r="D775" s="12"/>
      <c r="E775" s="13"/>
      <c r="F775" s="13"/>
      <c r="G775" s="10" t="str">
        <f t="shared" si="36"/>
        <v/>
      </c>
      <c r="H775" s="13"/>
      <c r="I775" s="10" t="str">
        <f t="shared" si="37"/>
        <v/>
      </c>
      <c r="J775" s="10" t="str">
        <f>IF(B775="","",IF(_xlfn.MAXIFS(F$3:F774,B$3:B774,B775)&gt;0,_xlfn.MAXIFS(F$3:F774,B$3:B774,B775),IFERROR(INDEX(Máquinas!$D$4:$D$53,MATCH(B775,Máquinas!$A$4:$A$53,0)),"")))</f>
        <v/>
      </c>
      <c r="K775" s="10" t="str">
        <f t="shared" si="38"/>
        <v/>
      </c>
      <c r="L775" s="12"/>
    </row>
    <row r="776" spans="1:12" x14ac:dyDescent="0.3">
      <c r="A776" s="14"/>
      <c r="B776" s="12"/>
      <c r="C776" s="12"/>
      <c r="D776" s="12"/>
      <c r="E776" s="13"/>
      <c r="F776" s="13"/>
      <c r="G776" s="10" t="str">
        <f t="shared" si="36"/>
        <v/>
      </c>
      <c r="H776" s="13"/>
      <c r="I776" s="10" t="str">
        <f t="shared" si="37"/>
        <v/>
      </c>
      <c r="J776" s="10" t="str">
        <f>IF(B776="","",IF(_xlfn.MAXIFS(F$3:F775,B$3:B775,B776)&gt;0,_xlfn.MAXIFS(F$3:F775,B$3:B775,B776),IFERROR(INDEX(Máquinas!$D$4:$D$53,MATCH(B776,Máquinas!$A$4:$A$53,0)),"")))</f>
        <v/>
      </c>
      <c r="K776" s="10" t="str">
        <f t="shared" si="38"/>
        <v/>
      </c>
      <c r="L776" s="12"/>
    </row>
    <row r="777" spans="1:12" x14ac:dyDescent="0.3">
      <c r="A777" s="14"/>
      <c r="B777" s="12"/>
      <c r="C777" s="12"/>
      <c r="D777" s="12"/>
      <c r="E777" s="13"/>
      <c r="F777" s="13"/>
      <c r="G777" s="10" t="str">
        <f t="shared" si="36"/>
        <v/>
      </c>
      <c r="H777" s="13"/>
      <c r="I777" s="10" t="str">
        <f t="shared" si="37"/>
        <v/>
      </c>
      <c r="J777" s="10" t="str">
        <f>IF(B777="","",IF(_xlfn.MAXIFS(F$3:F776,B$3:B776,B777)&gt;0,_xlfn.MAXIFS(F$3:F776,B$3:B776,B777),IFERROR(INDEX(Máquinas!$D$4:$D$53,MATCH(B777,Máquinas!$A$4:$A$53,0)),"")))</f>
        <v/>
      </c>
      <c r="K777" s="10" t="str">
        <f t="shared" si="38"/>
        <v/>
      </c>
      <c r="L777" s="12"/>
    </row>
    <row r="778" spans="1:12" x14ac:dyDescent="0.3">
      <c r="A778" s="14"/>
      <c r="B778" s="12"/>
      <c r="C778" s="12"/>
      <c r="D778" s="12"/>
      <c r="E778" s="13"/>
      <c r="F778" s="13"/>
      <c r="G778" s="10" t="str">
        <f t="shared" si="36"/>
        <v/>
      </c>
      <c r="H778" s="13"/>
      <c r="I778" s="10" t="str">
        <f t="shared" si="37"/>
        <v/>
      </c>
      <c r="J778" s="10" t="str">
        <f>IF(B778="","",IF(_xlfn.MAXIFS(F$3:F777,B$3:B777,B778)&gt;0,_xlfn.MAXIFS(F$3:F777,B$3:B777,B778),IFERROR(INDEX(Máquinas!$D$4:$D$53,MATCH(B778,Máquinas!$A$4:$A$53,0)),"")))</f>
        <v/>
      </c>
      <c r="K778" s="10" t="str">
        <f t="shared" si="38"/>
        <v/>
      </c>
      <c r="L778" s="12"/>
    </row>
    <row r="779" spans="1:12" x14ac:dyDescent="0.3">
      <c r="A779" s="14"/>
      <c r="B779" s="12"/>
      <c r="C779" s="12"/>
      <c r="D779" s="12"/>
      <c r="E779" s="13"/>
      <c r="F779" s="13"/>
      <c r="G779" s="10" t="str">
        <f t="shared" si="36"/>
        <v/>
      </c>
      <c r="H779" s="13"/>
      <c r="I779" s="10" t="str">
        <f t="shared" si="37"/>
        <v/>
      </c>
      <c r="J779" s="10" t="str">
        <f>IF(B779="","",IF(_xlfn.MAXIFS(F$3:F778,B$3:B778,B779)&gt;0,_xlfn.MAXIFS(F$3:F778,B$3:B778,B779),IFERROR(INDEX(Máquinas!$D$4:$D$53,MATCH(B779,Máquinas!$A$4:$A$53,0)),"")))</f>
        <v/>
      </c>
      <c r="K779" s="10" t="str">
        <f t="shared" si="38"/>
        <v/>
      </c>
      <c r="L779" s="12"/>
    </row>
    <row r="780" spans="1:12" x14ac:dyDescent="0.3">
      <c r="A780" s="14"/>
      <c r="B780" s="12"/>
      <c r="C780" s="12"/>
      <c r="D780" s="12"/>
      <c r="E780" s="13"/>
      <c r="F780" s="13"/>
      <c r="G780" s="10" t="str">
        <f t="shared" si="36"/>
        <v/>
      </c>
      <c r="H780" s="13"/>
      <c r="I780" s="10" t="str">
        <f t="shared" si="37"/>
        <v/>
      </c>
      <c r="J780" s="10" t="str">
        <f>IF(B780="","",IF(_xlfn.MAXIFS(F$3:F779,B$3:B779,B780)&gt;0,_xlfn.MAXIFS(F$3:F779,B$3:B779,B780),IFERROR(INDEX(Máquinas!$D$4:$D$53,MATCH(B780,Máquinas!$A$4:$A$53,0)),"")))</f>
        <v/>
      </c>
      <c r="K780" s="10" t="str">
        <f t="shared" si="38"/>
        <v/>
      </c>
      <c r="L780" s="12"/>
    </row>
    <row r="781" spans="1:12" x14ac:dyDescent="0.3">
      <c r="A781" s="14"/>
      <c r="B781" s="12"/>
      <c r="C781" s="12"/>
      <c r="D781" s="12"/>
      <c r="E781" s="13"/>
      <c r="F781" s="13"/>
      <c r="G781" s="10" t="str">
        <f t="shared" si="36"/>
        <v/>
      </c>
      <c r="H781" s="13"/>
      <c r="I781" s="10" t="str">
        <f t="shared" si="37"/>
        <v/>
      </c>
      <c r="J781" s="10" t="str">
        <f>IF(B781="","",IF(_xlfn.MAXIFS(F$3:F780,B$3:B780,B781)&gt;0,_xlfn.MAXIFS(F$3:F780,B$3:B780,B781),IFERROR(INDEX(Máquinas!$D$4:$D$53,MATCH(B781,Máquinas!$A$4:$A$53,0)),"")))</f>
        <v/>
      </c>
      <c r="K781" s="10" t="str">
        <f t="shared" si="38"/>
        <v/>
      </c>
      <c r="L781" s="12"/>
    </row>
    <row r="782" spans="1:12" x14ac:dyDescent="0.3">
      <c r="A782" s="14"/>
      <c r="B782" s="12"/>
      <c r="C782" s="12"/>
      <c r="D782" s="12"/>
      <c r="E782" s="13"/>
      <c r="F782" s="13"/>
      <c r="G782" s="10" t="str">
        <f t="shared" si="36"/>
        <v/>
      </c>
      <c r="H782" s="13"/>
      <c r="I782" s="10" t="str">
        <f t="shared" si="37"/>
        <v/>
      </c>
      <c r="J782" s="10" t="str">
        <f>IF(B782="","",IF(_xlfn.MAXIFS(F$3:F781,B$3:B781,B782)&gt;0,_xlfn.MAXIFS(F$3:F781,B$3:B781,B782),IFERROR(INDEX(Máquinas!$D$4:$D$53,MATCH(B782,Máquinas!$A$4:$A$53,0)),"")))</f>
        <v/>
      </c>
      <c r="K782" s="10" t="str">
        <f t="shared" si="38"/>
        <v/>
      </c>
      <c r="L782" s="12"/>
    </row>
    <row r="783" spans="1:12" x14ac:dyDescent="0.3">
      <c r="A783" s="14"/>
      <c r="B783" s="12"/>
      <c r="C783" s="12"/>
      <c r="D783" s="12"/>
      <c r="E783" s="13"/>
      <c r="F783" s="13"/>
      <c r="G783" s="10" t="str">
        <f t="shared" si="36"/>
        <v/>
      </c>
      <c r="H783" s="13"/>
      <c r="I783" s="10" t="str">
        <f t="shared" si="37"/>
        <v/>
      </c>
      <c r="J783" s="10" t="str">
        <f>IF(B783="","",IF(_xlfn.MAXIFS(F$3:F782,B$3:B782,B783)&gt;0,_xlfn.MAXIFS(F$3:F782,B$3:B782,B783),IFERROR(INDEX(Máquinas!$D$4:$D$53,MATCH(B783,Máquinas!$A$4:$A$53,0)),"")))</f>
        <v/>
      </c>
      <c r="K783" s="10" t="str">
        <f t="shared" si="38"/>
        <v/>
      </c>
      <c r="L783" s="12"/>
    </row>
    <row r="784" spans="1:12" x14ac:dyDescent="0.3">
      <c r="A784" s="14"/>
      <c r="B784" s="12"/>
      <c r="C784" s="12"/>
      <c r="D784" s="12"/>
      <c r="E784" s="13"/>
      <c r="F784" s="13"/>
      <c r="G784" s="10" t="str">
        <f t="shared" si="36"/>
        <v/>
      </c>
      <c r="H784" s="13"/>
      <c r="I784" s="10" t="str">
        <f t="shared" si="37"/>
        <v/>
      </c>
      <c r="J784" s="10" t="str">
        <f>IF(B784="","",IF(_xlfn.MAXIFS(F$3:F783,B$3:B783,B784)&gt;0,_xlfn.MAXIFS(F$3:F783,B$3:B783,B784),IFERROR(INDEX(Máquinas!$D$4:$D$53,MATCH(B784,Máquinas!$A$4:$A$53,0)),"")))</f>
        <v/>
      </c>
      <c r="K784" s="10" t="str">
        <f t="shared" si="38"/>
        <v/>
      </c>
      <c r="L784" s="12"/>
    </row>
    <row r="785" spans="1:12" x14ac:dyDescent="0.3">
      <c r="A785" s="14"/>
      <c r="B785" s="12"/>
      <c r="C785" s="12"/>
      <c r="D785" s="12"/>
      <c r="E785" s="13"/>
      <c r="F785" s="13"/>
      <c r="G785" s="10" t="str">
        <f t="shared" si="36"/>
        <v/>
      </c>
      <c r="H785" s="13"/>
      <c r="I785" s="10" t="str">
        <f t="shared" si="37"/>
        <v/>
      </c>
      <c r="J785" s="10" t="str">
        <f>IF(B785="","",IF(_xlfn.MAXIFS(F$3:F784,B$3:B784,B785)&gt;0,_xlfn.MAXIFS(F$3:F784,B$3:B784,B785),IFERROR(INDEX(Máquinas!$D$4:$D$53,MATCH(B785,Máquinas!$A$4:$A$53,0)),"")))</f>
        <v/>
      </c>
      <c r="K785" s="10" t="str">
        <f t="shared" si="38"/>
        <v/>
      </c>
      <c r="L785" s="12"/>
    </row>
    <row r="786" spans="1:12" x14ac:dyDescent="0.3">
      <c r="A786" s="14"/>
      <c r="B786" s="12"/>
      <c r="C786" s="12"/>
      <c r="D786" s="12"/>
      <c r="E786" s="13"/>
      <c r="F786" s="13"/>
      <c r="G786" s="10" t="str">
        <f t="shared" si="36"/>
        <v/>
      </c>
      <c r="H786" s="13"/>
      <c r="I786" s="10" t="str">
        <f t="shared" si="37"/>
        <v/>
      </c>
      <c r="J786" s="10" t="str">
        <f>IF(B786="","",IF(_xlfn.MAXIFS(F$3:F785,B$3:B785,B786)&gt;0,_xlfn.MAXIFS(F$3:F785,B$3:B785,B786),IFERROR(INDEX(Máquinas!$D$4:$D$53,MATCH(B786,Máquinas!$A$4:$A$53,0)),"")))</f>
        <v/>
      </c>
      <c r="K786" s="10" t="str">
        <f t="shared" si="38"/>
        <v/>
      </c>
      <c r="L786" s="12"/>
    </row>
    <row r="787" spans="1:12" x14ac:dyDescent="0.3">
      <c r="A787" s="14"/>
      <c r="B787" s="12"/>
      <c r="C787" s="12"/>
      <c r="D787" s="12"/>
      <c r="E787" s="13"/>
      <c r="F787" s="13"/>
      <c r="G787" s="10" t="str">
        <f t="shared" si="36"/>
        <v/>
      </c>
      <c r="H787" s="13"/>
      <c r="I787" s="10" t="str">
        <f t="shared" si="37"/>
        <v/>
      </c>
      <c r="J787" s="10" t="str">
        <f>IF(B787="","",IF(_xlfn.MAXIFS(F$3:F786,B$3:B786,B787)&gt;0,_xlfn.MAXIFS(F$3:F786,B$3:B786,B787),IFERROR(INDEX(Máquinas!$D$4:$D$53,MATCH(B787,Máquinas!$A$4:$A$53,0)),"")))</f>
        <v/>
      </c>
      <c r="K787" s="10" t="str">
        <f t="shared" si="38"/>
        <v/>
      </c>
      <c r="L787" s="12"/>
    </row>
    <row r="788" spans="1:12" x14ac:dyDescent="0.3">
      <c r="A788" s="14"/>
      <c r="B788" s="12"/>
      <c r="C788" s="12"/>
      <c r="D788" s="12"/>
      <c r="E788" s="13"/>
      <c r="F788" s="13"/>
      <c r="G788" s="10" t="str">
        <f t="shared" si="36"/>
        <v/>
      </c>
      <c r="H788" s="13"/>
      <c r="I788" s="10" t="str">
        <f t="shared" si="37"/>
        <v/>
      </c>
      <c r="J788" s="10" t="str">
        <f>IF(B788="","",IF(_xlfn.MAXIFS(F$3:F787,B$3:B787,B788)&gt;0,_xlfn.MAXIFS(F$3:F787,B$3:B787,B788),IFERROR(INDEX(Máquinas!$D$4:$D$53,MATCH(B788,Máquinas!$A$4:$A$53,0)),"")))</f>
        <v/>
      </c>
      <c r="K788" s="10" t="str">
        <f t="shared" si="38"/>
        <v/>
      </c>
      <c r="L788" s="12"/>
    </row>
    <row r="789" spans="1:12" x14ac:dyDescent="0.3">
      <c r="A789" s="14"/>
      <c r="B789" s="12"/>
      <c r="C789" s="12"/>
      <c r="D789" s="12"/>
      <c r="E789" s="13"/>
      <c r="F789" s="13"/>
      <c r="G789" s="10" t="str">
        <f t="shared" si="36"/>
        <v/>
      </c>
      <c r="H789" s="13"/>
      <c r="I789" s="10" t="str">
        <f t="shared" si="37"/>
        <v/>
      </c>
      <c r="J789" s="10" t="str">
        <f>IF(B789="","",IF(_xlfn.MAXIFS(F$3:F788,B$3:B788,B789)&gt;0,_xlfn.MAXIFS(F$3:F788,B$3:B788,B789),IFERROR(INDEX(Máquinas!$D$4:$D$53,MATCH(B789,Máquinas!$A$4:$A$53,0)),"")))</f>
        <v/>
      </c>
      <c r="K789" s="10" t="str">
        <f t="shared" si="38"/>
        <v/>
      </c>
      <c r="L789" s="12"/>
    </row>
    <row r="790" spans="1:12" x14ac:dyDescent="0.3">
      <c r="A790" s="14"/>
      <c r="B790" s="12"/>
      <c r="C790" s="12"/>
      <c r="D790" s="12"/>
      <c r="E790" s="13"/>
      <c r="F790" s="13"/>
      <c r="G790" s="10" t="str">
        <f t="shared" si="36"/>
        <v/>
      </c>
      <c r="H790" s="13"/>
      <c r="I790" s="10" t="str">
        <f t="shared" si="37"/>
        <v/>
      </c>
      <c r="J790" s="10" t="str">
        <f>IF(B790="","",IF(_xlfn.MAXIFS(F$3:F789,B$3:B789,B790)&gt;0,_xlfn.MAXIFS(F$3:F789,B$3:B789,B790),IFERROR(INDEX(Máquinas!$D$4:$D$53,MATCH(B790,Máquinas!$A$4:$A$53,0)),"")))</f>
        <v/>
      </c>
      <c r="K790" s="10" t="str">
        <f t="shared" si="38"/>
        <v/>
      </c>
      <c r="L790" s="12"/>
    </row>
    <row r="791" spans="1:12" x14ac:dyDescent="0.3">
      <c r="A791" s="14"/>
      <c r="B791" s="12"/>
      <c r="C791" s="12"/>
      <c r="D791" s="12"/>
      <c r="E791" s="13"/>
      <c r="F791" s="13"/>
      <c r="G791" s="10" t="str">
        <f t="shared" si="36"/>
        <v/>
      </c>
      <c r="H791" s="13"/>
      <c r="I791" s="10" t="str">
        <f t="shared" si="37"/>
        <v/>
      </c>
      <c r="J791" s="10" t="str">
        <f>IF(B791="","",IF(_xlfn.MAXIFS(F$3:F790,B$3:B790,B791)&gt;0,_xlfn.MAXIFS(F$3:F790,B$3:B790,B791),IFERROR(INDEX(Máquinas!$D$4:$D$53,MATCH(B791,Máquinas!$A$4:$A$53,0)),"")))</f>
        <v/>
      </c>
      <c r="K791" s="10" t="str">
        <f t="shared" si="38"/>
        <v/>
      </c>
      <c r="L791" s="12"/>
    </row>
    <row r="792" spans="1:12" x14ac:dyDescent="0.3">
      <c r="A792" s="14"/>
      <c r="B792" s="12"/>
      <c r="C792" s="12"/>
      <c r="D792" s="12"/>
      <c r="E792" s="13"/>
      <c r="F792" s="13"/>
      <c r="G792" s="10" t="str">
        <f t="shared" si="36"/>
        <v/>
      </c>
      <c r="H792" s="13"/>
      <c r="I792" s="10" t="str">
        <f t="shared" si="37"/>
        <v/>
      </c>
      <c r="J792" s="10" t="str">
        <f>IF(B792="","",IF(_xlfn.MAXIFS(F$3:F791,B$3:B791,B792)&gt;0,_xlfn.MAXIFS(F$3:F791,B$3:B791,B792),IFERROR(INDEX(Máquinas!$D$4:$D$53,MATCH(B792,Máquinas!$A$4:$A$53,0)),"")))</f>
        <v/>
      </c>
      <c r="K792" s="10" t="str">
        <f t="shared" si="38"/>
        <v/>
      </c>
      <c r="L792" s="12"/>
    </row>
    <row r="793" spans="1:12" x14ac:dyDescent="0.3">
      <c r="A793" s="14"/>
      <c r="B793" s="12"/>
      <c r="C793" s="12"/>
      <c r="D793" s="12"/>
      <c r="E793" s="13"/>
      <c r="F793" s="13"/>
      <c r="G793" s="10" t="str">
        <f t="shared" si="36"/>
        <v/>
      </c>
      <c r="H793" s="13"/>
      <c r="I793" s="10" t="str">
        <f t="shared" si="37"/>
        <v/>
      </c>
      <c r="J793" s="10" t="str">
        <f>IF(B793="","",IF(_xlfn.MAXIFS(F$3:F792,B$3:B792,B793)&gt;0,_xlfn.MAXIFS(F$3:F792,B$3:B792,B793),IFERROR(INDEX(Máquinas!$D$4:$D$53,MATCH(B793,Máquinas!$A$4:$A$53,0)),"")))</f>
        <v/>
      </c>
      <c r="K793" s="10" t="str">
        <f t="shared" si="38"/>
        <v/>
      </c>
      <c r="L793" s="12"/>
    </row>
    <row r="794" spans="1:12" x14ac:dyDescent="0.3">
      <c r="A794" s="14"/>
      <c r="B794" s="12"/>
      <c r="C794" s="12"/>
      <c r="D794" s="12"/>
      <c r="E794" s="13"/>
      <c r="F794" s="13"/>
      <c r="G794" s="10" t="str">
        <f t="shared" si="36"/>
        <v/>
      </c>
      <c r="H794" s="13"/>
      <c r="I794" s="10" t="str">
        <f t="shared" si="37"/>
        <v/>
      </c>
      <c r="J794" s="10" t="str">
        <f>IF(B794="","",IF(_xlfn.MAXIFS(F$3:F793,B$3:B793,B794)&gt;0,_xlfn.MAXIFS(F$3:F793,B$3:B793,B794),IFERROR(INDEX(Máquinas!$D$4:$D$53,MATCH(B794,Máquinas!$A$4:$A$53,0)),"")))</f>
        <v/>
      </c>
      <c r="K794" s="10" t="str">
        <f t="shared" si="38"/>
        <v/>
      </c>
      <c r="L794" s="12"/>
    </row>
    <row r="795" spans="1:12" x14ac:dyDescent="0.3">
      <c r="A795" s="14"/>
      <c r="B795" s="12"/>
      <c r="C795" s="12"/>
      <c r="D795" s="12"/>
      <c r="E795" s="13"/>
      <c r="F795" s="13"/>
      <c r="G795" s="10" t="str">
        <f t="shared" si="36"/>
        <v/>
      </c>
      <c r="H795" s="13"/>
      <c r="I795" s="10" t="str">
        <f t="shared" si="37"/>
        <v/>
      </c>
      <c r="J795" s="10" t="str">
        <f>IF(B795="","",IF(_xlfn.MAXIFS(F$3:F794,B$3:B794,B795)&gt;0,_xlfn.MAXIFS(F$3:F794,B$3:B794,B795),IFERROR(INDEX(Máquinas!$D$4:$D$53,MATCH(B795,Máquinas!$A$4:$A$53,0)),"")))</f>
        <v/>
      </c>
      <c r="K795" s="10" t="str">
        <f t="shared" si="38"/>
        <v/>
      </c>
      <c r="L795" s="12"/>
    </row>
    <row r="796" spans="1:12" x14ac:dyDescent="0.3">
      <c r="A796" s="14"/>
      <c r="B796" s="12"/>
      <c r="C796" s="12"/>
      <c r="D796" s="12"/>
      <c r="E796" s="13"/>
      <c r="F796" s="13"/>
      <c r="G796" s="10" t="str">
        <f t="shared" si="36"/>
        <v/>
      </c>
      <c r="H796" s="13"/>
      <c r="I796" s="10" t="str">
        <f t="shared" si="37"/>
        <v/>
      </c>
      <c r="J796" s="10" t="str">
        <f>IF(B796="","",IF(_xlfn.MAXIFS(F$3:F795,B$3:B795,B796)&gt;0,_xlfn.MAXIFS(F$3:F795,B$3:B795,B796),IFERROR(INDEX(Máquinas!$D$4:$D$53,MATCH(B796,Máquinas!$A$4:$A$53,0)),"")))</f>
        <v/>
      </c>
      <c r="K796" s="10" t="str">
        <f t="shared" si="38"/>
        <v/>
      </c>
      <c r="L796" s="12"/>
    </row>
    <row r="797" spans="1:12" x14ac:dyDescent="0.3">
      <c r="A797" s="14"/>
      <c r="B797" s="12"/>
      <c r="C797" s="12"/>
      <c r="D797" s="12"/>
      <c r="E797" s="13"/>
      <c r="F797" s="13"/>
      <c r="G797" s="10" t="str">
        <f t="shared" si="36"/>
        <v/>
      </c>
      <c r="H797" s="13"/>
      <c r="I797" s="10" t="str">
        <f t="shared" si="37"/>
        <v/>
      </c>
      <c r="J797" s="10" t="str">
        <f>IF(B797="","",IF(_xlfn.MAXIFS(F$3:F796,B$3:B796,B797)&gt;0,_xlfn.MAXIFS(F$3:F796,B$3:B796,B797),IFERROR(INDEX(Máquinas!$D$4:$D$53,MATCH(B797,Máquinas!$A$4:$A$53,0)),"")))</f>
        <v/>
      </c>
      <c r="K797" s="10" t="str">
        <f t="shared" si="38"/>
        <v/>
      </c>
      <c r="L797" s="12"/>
    </row>
    <row r="798" spans="1:12" x14ac:dyDescent="0.3">
      <c r="A798" s="14"/>
      <c r="B798" s="12"/>
      <c r="C798" s="12"/>
      <c r="D798" s="12"/>
      <c r="E798" s="13"/>
      <c r="F798" s="13"/>
      <c r="G798" s="10" t="str">
        <f t="shared" si="36"/>
        <v/>
      </c>
      <c r="H798" s="13"/>
      <c r="I798" s="10" t="str">
        <f t="shared" si="37"/>
        <v/>
      </c>
      <c r="J798" s="10" t="str">
        <f>IF(B798="","",IF(_xlfn.MAXIFS(F$3:F797,B$3:B797,B798)&gt;0,_xlfn.MAXIFS(F$3:F797,B$3:B797,B798),IFERROR(INDEX(Máquinas!$D$4:$D$53,MATCH(B798,Máquinas!$A$4:$A$53,0)),"")))</f>
        <v/>
      </c>
      <c r="K798" s="10" t="str">
        <f t="shared" si="38"/>
        <v/>
      </c>
      <c r="L798" s="12"/>
    </row>
    <row r="799" spans="1:12" x14ac:dyDescent="0.3">
      <c r="A799" s="14"/>
      <c r="B799" s="12"/>
      <c r="C799" s="12"/>
      <c r="D799" s="12"/>
      <c r="E799" s="13"/>
      <c r="F799" s="13"/>
      <c r="G799" s="10" t="str">
        <f t="shared" si="36"/>
        <v/>
      </c>
      <c r="H799" s="13"/>
      <c r="I799" s="10" t="str">
        <f t="shared" si="37"/>
        <v/>
      </c>
      <c r="J799" s="10" t="str">
        <f>IF(B799="","",IF(_xlfn.MAXIFS(F$3:F798,B$3:B798,B799)&gt;0,_xlfn.MAXIFS(F$3:F798,B$3:B798,B799),IFERROR(INDEX(Máquinas!$D$4:$D$53,MATCH(B799,Máquinas!$A$4:$A$53,0)),"")))</f>
        <v/>
      </c>
      <c r="K799" s="10" t="str">
        <f t="shared" si="38"/>
        <v/>
      </c>
      <c r="L799" s="12"/>
    </row>
    <row r="800" spans="1:12" x14ac:dyDescent="0.3">
      <c r="A800" s="14"/>
      <c r="B800" s="12"/>
      <c r="C800" s="12"/>
      <c r="D800" s="12"/>
      <c r="E800" s="13"/>
      <c r="F800" s="13"/>
      <c r="G800" s="10" t="str">
        <f t="shared" si="36"/>
        <v/>
      </c>
      <c r="H800" s="13"/>
      <c r="I800" s="10" t="str">
        <f t="shared" si="37"/>
        <v/>
      </c>
      <c r="J800" s="10" t="str">
        <f>IF(B800="","",IF(_xlfn.MAXIFS(F$3:F799,B$3:B799,B800)&gt;0,_xlfn.MAXIFS(F$3:F799,B$3:B799,B800),IFERROR(INDEX(Máquinas!$D$4:$D$53,MATCH(B800,Máquinas!$A$4:$A$53,0)),"")))</f>
        <v/>
      </c>
      <c r="K800" s="10" t="str">
        <f t="shared" si="38"/>
        <v/>
      </c>
      <c r="L800" s="12"/>
    </row>
    <row r="801" spans="1:12" x14ac:dyDescent="0.3">
      <c r="A801" s="14"/>
      <c r="B801" s="12"/>
      <c r="C801" s="12"/>
      <c r="D801" s="12"/>
      <c r="E801" s="13"/>
      <c r="F801" s="13"/>
      <c r="G801" s="10" t="str">
        <f t="shared" si="36"/>
        <v/>
      </c>
      <c r="H801" s="13"/>
      <c r="I801" s="10" t="str">
        <f t="shared" si="37"/>
        <v/>
      </c>
      <c r="J801" s="10" t="str">
        <f>IF(B801="","",IF(_xlfn.MAXIFS(F$3:F800,B$3:B800,B801)&gt;0,_xlfn.MAXIFS(F$3:F800,B$3:B800,B801),IFERROR(INDEX(Máquinas!$D$4:$D$53,MATCH(B801,Máquinas!$A$4:$A$53,0)),"")))</f>
        <v/>
      </c>
      <c r="K801" s="10" t="str">
        <f t="shared" si="38"/>
        <v/>
      </c>
      <c r="L801" s="12"/>
    </row>
    <row r="802" spans="1:12" x14ac:dyDescent="0.3">
      <c r="A802" s="14"/>
      <c r="B802" s="12"/>
      <c r="C802" s="12"/>
      <c r="D802" s="12"/>
      <c r="E802" s="13"/>
      <c r="F802" s="13"/>
      <c r="G802" s="10" t="str">
        <f t="shared" si="36"/>
        <v/>
      </c>
      <c r="H802" s="13"/>
      <c r="I802" s="10" t="str">
        <f t="shared" si="37"/>
        <v/>
      </c>
      <c r="J802" s="10" t="str">
        <f>IF(B802="","",IF(_xlfn.MAXIFS(F$3:F801,B$3:B801,B802)&gt;0,_xlfn.MAXIFS(F$3:F801,B$3:B801,B802),IFERROR(INDEX(Máquinas!$D$4:$D$53,MATCH(B802,Máquinas!$A$4:$A$53,0)),"")))</f>
        <v/>
      </c>
      <c r="K802" s="10" t="str">
        <f t="shared" si="38"/>
        <v/>
      </c>
      <c r="L802" s="12"/>
    </row>
    <row r="803" spans="1:12" x14ac:dyDescent="0.3">
      <c r="A803" s="14"/>
      <c r="B803" s="12"/>
      <c r="C803" s="12"/>
      <c r="D803" s="12"/>
      <c r="E803" s="13"/>
      <c r="F803" s="13"/>
      <c r="G803" s="10" t="str">
        <f t="shared" si="36"/>
        <v/>
      </c>
      <c r="H803" s="13"/>
      <c r="I803" s="10" t="str">
        <f t="shared" si="37"/>
        <v/>
      </c>
      <c r="J803" s="10" t="str">
        <f>IF(B803="","",IF(_xlfn.MAXIFS(F$3:F802,B$3:B802,B803)&gt;0,_xlfn.MAXIFS(F$3:F802,B$3:B802,B803),IFERROR(INDEX(Máquinas!$D$4:$D$53,MATCH(B803,Máquinas!$A$4:$A$53,0)),"")))</f>
        <v/>
      </c>
      <c r="K803" s="10" t="str">
        <f t="shared" si="38"/>
        <v/>
      </c>
      <c r="L803" s="12"/>
    </row>
    <row r="804" spans="1:12" x14ac:dyDescent="0.3">
      <c r="A804" s="14"/>
      <c r="B804" s="12"/>
      <c r="C804" s="12"/>
      <c r="D804" s="12"/>
      <c r="E804" s="13"/>
      <c r="F804" s="13"/>
      <c r="G804" s="10" t="str">
        <f t="shared" si="36"/>
        <v/>
      </c>
      <c r="H804" s="13"/>
      <c r="I804" s="10" t="str">
        <f t="shared" si="37"/>
        <v/>
      </c>
      <c r="J804" s="10" t="str">
        <f>IF(B804="","",IF(_xlfn.MAXIFS(F$3:F803,B$3:B803,B804)&gt;0,_xlfn.MAXIFS(F$3:F803,B$3:B803,B804),IFERROR(INDEX(Máquinas!$D$4:$D$53,MATCH(B804,Máquinas!$A$4:$A$53,0)),"")))</f>
        <v/>
      </c>
      <c r="K804" s="10" t="str">
        <f t="shared" si="38"/>
        <v/>
      </c>
      <c r="L804" s="12"/>
    </row>
    <row r="805" spans="1:12" x14ac:dyDescent="0.3">
      <c r="A805" s="14"/>
      <c r="B805" s="12"/>
      <c r="C805" s="12"/>
      <c r="D805" s="12"/>
      <c r="E805" s="13"/>
      <c r="F805" s="13"/>
      <c r="G805" s="10" t="str">
        <f t="shared" si="36"/>
        <v/>
      </c>
      <c r="H805" s="13"/>
      <c r="I805" s="10" t="str">
        <f t="shared" si="37"/>
        <v/>
      </c>
      <c r="J805" s="10" t="str">
        <f>IF(B805="","",IF(_xlfn.MAXIFS(F$3:F804,B$3:B804,B805)&gt;0,_xlfn.MAXIFS(F$3:F804,B$3:B804,B805),IFERROR(INDEX(Máquinas!$D$4:$D$53,MATCH(B805,Máquinas!$A$4:$A$53,0)),"")))</f>
        <v/>
      </c>
      <c r="K805" s="10" t="str">
        <f t="shared" si="38"/>
        <v/>
      </c>
      <c r="L805" s="12"/>
    </row>
    <row r="806" spans="1:12" x14ac:dyDescent="0.3">
      <c r="A806" s="14"/>
      <c r="B806" s="12"/>
      <c r="C806" s="12"/>
      <c r="D806" s="12"/>
      <c r="E806" s="13"/>
      <c r="F806" s="13"/>
      <c r="G806" s="10" t="str">
        <f t="shared" si="36"/>
        <v/>
      </c>
      <c r="H806" s="13"/>
      <c r="I806" s="10" t="str">
        <f t="shared" si="37"/>
        <v/>
      </c>
      <c r="J806" s="10" t="str">
        <f>IF(B806="","",IF(_xlfn.MAXIFS(F$3:F805,B$3:B805,B806)&gt;0,_xlfn.MAXIFS(F$3:F805,B$3:B805,B806),IFERROR(INDEX(Máquinas!$D$4:$D$53,MATCH(B806,Máquinas!$A$4:$A$53,0)),"")))</f>
        <v/>
      </c>
      <c r="K806" s="10" t="str">
        <f t="shared" si="38"/>
        <v/>
      </c>
      <c r="L806" s="12"/>
    </row>
    <row r="807" spans="1:12" x14ac:dyDescent="0.3">
      <c r="A807" s="14"/>
      <c r="B807" s="12"/>
      <c r="C807" s="12"/>
      <c r="D807" s="12"/>
      <c r="E807" s="13"/>
      <c r="F807" s="13"/>
      <c r="G807" s="10" t="str">
        <f t="shared" si="36"/>
        <v/>
      </c>
      <c r="H807" s="13"/>
      <c r="I807" s="10" t="str">
        <f t="shared" si="37"/>
        <v/>
      </c>
      <c r="J807" s="10" t="str">
        <f>IF(B807="","",IF(_xlfn.MAXIFS(F$3:F806,B$3:B806,B807)&gt;0,_xlfn.MAXIFS(F$3:F806,B$3:B806,B807),IFERROR(INDEX(Máquinas!$D$4:$D$53,MATCH(B807,Máquinas!$A$4:$A$53,0)),"")))</f>
        <v/>
      </c>
      <c r="K807" s="10" t="str">
        <f t="shared" si="38"/>
        <v/>
      </c>
      <c r="L807" s="12"/>
    </row>
    <row r="808" spans="1:12" x14ac:dyDescent="0.3">
      <c r="A808" s="14"/>
      <c r="B808" s="12"/>
      <c r="C808" s="12"/>
      <c r="D808" s="12"/>
      <c r="E808" s="13"/>
      <c r="F808" s="13"/>
      <c r="G808" s="10" t="str">
        <f t="shared" si="36"/>
        <v/>
      </c>
      <c r="H808" s="13"/>
      <c r="I808" s="10" t="str">
        <f t="shared" si="37"/>
        <v/>
      </c>
      <c r="J808" s="10" t="str">
        <f>IF(B808="","",IF(_xlfn.MAXIFS(F$3:F807,B$3:B807,B808)&gt;0,_xlfn.MAXIFS(F$3:F807,B$3:B807,B808),IFERROR(INDEX(Máquinas!$D$4:$D$53,MATCH(B808,Máquinas!$A$4:$A$53,0)),"")))</f>
        <v/>
      </c>
      <c r="K808" s="10" t="str">
        <f t="shared" si="38"/>
        <v/>
      </c>
      <c r="L808" s="12"/>
    </row>
    <row r="809" spans="1:12" x14ac:dyDescent="0.3">
      <c r="A809" s="14"/>
      <c r="B809" s="12"/>
      <c r="C809" s="12"/>
      <c r="D809" s="12"/>
      <c r="E809" s="13"/>
      <c r="F809" s="13"/>
      <c r="G809" s="10" t="str">
        <f t="shared" si="36"/>
        <v/>
      </c>
      <c r="H809" s="13"/>
      <c r="I809" s="10" t="str">
        <f t="shared" si="37"/>
        <v/>
      </c>
      <c r="J809" s="10" t="str">
        <f>IF(B809="","",IF(_xlfn.MAXIFS(F$3:F808,B$3:B808,B809)&gt;0,_xlfn.MAXIFS(F$3:F808,B$3:B808,B809),IFERROR(INDEX(Máquinas!$D$4:$D$53,MATCH(B809,Máquinas!$A$4:$A$53,0)),"")))</f>
        <v/>
      </c>
      <c r="K809" s="10" t="str">
        <f t="shared" si="38"/>
        <v/>
      </c>
      <c r="L809" s="12"/>
    </row>
    <row r="810" spans="1:12" x14ac:dyDescent="0.3">
      <c r="A810" s="14"/>
      <c r="B810" s="12"/>
      <c r="C810" s="12"/>
      <c r="D810" s="12"/>
      <c r="E810" s="13"/>
      <c r="F810" s="13"/>
      <c r="G810" s="10" t="str">
        <f t="shared" si="36"/>
        <v/>
      </c>
      <c r="H810" s="13"/>
      <c r="I810" s="10" t="str">
        <f t="shared" si="37"/>
        <v/>
      </c>
      <c r="J810" s="10" t="str">
        <f>IF(B810="","",IF(_xlfn.MAXIFS(F$3:F809,B$3:B809,B810)&gt;0,_xlfn.MAXIFS(F$3:F809,B$3:B809,B810),IFERROR(INDEX(Máquinas!$D$4:$D$53,MATCH(B810,Máquinas!$A$4:$A$53,0)),"")))</f>
        <v/>
      </c>
      <c r="K810" s="10" t="str">
        <f t="shared" si="38"/>
        <v/>
      </c>
      <c r="L810" s="12"/>
    </row>
    <row r="811" spans="1:12" x14ac:dyDescent="0.3">
      <c r="A811" s="14"/>
      <c r="B811" s="12"/>
      <c r="C811" s="12"/>
      <c r="D811" s="12"/>
      <c r="E811" s="13"/>
      <c r="F811" s="13"/>
      <c r="G811" s="10" t="str">
        <f t="shared" si="36"/>
        <v/>
      </c>
      <c r="H811" s="13"/>
      <c r="I811" s="10" t="str">
        <f t="shared" si="37"/>
        <v/>
      </c>
      <c r="J811" s="10" t="str">
        <f>IF(B811="","",IF(_xlfn.MAXIFS(F$3:F810,B$3:B810,B811)&gt;0,_xlfn.MAXIFS(F$3:F810,B$3:B810,B811),IFERROR(INDEX(Máquinas!$D$4:$D$53,MATCH(B811,Máquinas!$A$4:$A$53,0)),"")))</f>
        <v/>
      </c>
      <c r="K811" s="10" t="str">
        <f t="shared" si="38"/>
        <v/>
      </c>
      <c r="L811" s="12"/>
    </row>
    <row r="812" spans="1:12" x14ac:dyDescent="0.3">
      <c r="A812" s="14"/>
      <c r="B812" s="12"/>
      <c r="C812" s="12"/>
      <c r="D812" s="12"/>
      <c r="E812" s="13"/>
      <c r="F812" s="13"/>
      <c r="G812" s="10" t="str">
        <f t="shared" si="36"/>
        <v/>
      </c>
      <c r="H812" s="13"/>
      <c r="I812" s="10" t="str">
        <f t="shared" si="37"/>
        <v/>
      </c>
      <c r="J812" s="10" t="str">
        <f>IF(B812="","",IF(_xlfn.MAXIFS(F$3:F811,B$3:B811,B812)&gt;0,_xlfn.MAXIFS(F$3:F811,B$3:B811,B812),IFERROR(INDEX(Máquinas!$D$4:$D$53,MATCH(B812,Máquinas!$A$4:$A$53,0)),"")))</f>
        <v/>
      </c>
      <c r="K812" s="10" t="str">
        <f t="shared" si="38"/>
        <v/>
      </c>
      <c r="L812" s="12"/>
    </row>
    <row r="813" spans="1:12" x14ac:dyDescent="0.3">
      <c r="A813" s="14"/>
      <c r="B813" s="12"/>
      <c r="C813" s="12"/>
      <c r="D813" s="12"/>
      <c r="E813" s="13"/>
      <c r="F813" s="13"/>
      <c r="G813" s="10" t="str">
        <f t="shared" si="36"/>
        <v/>
      </c>
      <c r="H813" s="13"/>
      <c r="I813" s="10" t="str">
        <f t="shared" si="37"/>
        <v/>
      </c>
      <c r="J813" s="10" t="str">
        <f>IF(B813="","",IF(_xlfn.MAXIFS(F$3:F812,B$3:B812,B813)&gt;0,_xlfn.MAXIFS(F$3:F812,B$3:B812,B813),IFERROR(INDEX(Máquinas!$D$4:$D$53,MATCH(B813,Máquinas!$A$4:$A$53,0)),"")))</f>
        <v/>
      </c>
      <c r="K813" s="10" t="str">
        <f t="shared" si="38"/>
        <v/>
      </c>
      <c r="L813" s="12"/>
    </row>
    <row r="814" spans="1:12" x14ac:dyDescent="0.3">
      <c r="A814" s="14"/>
      <c r="B814" s="12"/>
      <c r="C814" s="12"/>
      <c r="D814" s="12"/>
      <c r="E814" s="13"/>
      <c r="F814" s="13"/>
      <c r="G814" s="10" t="str">
        <f t="shared" si="36"/>
        <v/>
      </c>
      <c r="H814" s="13"/>
      <c r="I814" s="10" t="str">
        <f t="shared" si="37"/>
        <v/>
      </c>
      <c r="J814" s="10" t="str">
        <f>IF(B814="","",IF(_xlfn.MAXIFS(F$3:F813,B$3:B813,B814)&gt;0,_xlfn.MAXIFS(F$3:F813,B$3:B813,B814),IFERROR(INDEX(Máquinas!$D$4:$D$53,MATCH(B814,Máquinas!$A$4:$A$53,0)),"")))</f>
        <v/>
      </c>
      <c r="K814" s="10" t="str">
        <f t="shared" si="38"/>
        <v/>
      </c>
      <c r="L814" s="12"/>
    </row>
    <row r="815" spans="1:12" x14ac:dyDescent="0.3">
      <c r="A815" s="14"/>
      <c r="B815" s="12"/>
      <c r="C815" s="12"/>
      <c r="D815" s="12"/>
      <c r="E815" s="13"/>
      <c r="F815" s="13"/>
      <c r="G815" s="10" t="str">
        <f t="shared" si="36"/>
        <v/>
      </c>
      <c r="H815" s="13"/>
      <c r="I815" s="10" t="str">
        <f t="shared" si="37"/>
        <v/>
      </c>
      <c r="J815" s="10" t="str">
        <f>IF(B815="","",IF(_xlfn.MAXIFS(F$3:F814,B$3:B814,B815)&gt;0,_xlfn.MAXIFS(F$3:F814,B$3:B814,B815),IFERROR(INDEX(Máquinas!$D$4:$D$53,MATCH(B815,Máquinas!$A$4:$A$53,0)),"")))</f>
        <v/>
      </c>
      <c r="K815" s="10" t="str">
        <f t="shared" si="38"/>
        <v/>
      </c>
      <c r="L815" s="12"/>
    </row>
    <row r="816" spans="1:12" x14ac:dyDescent="0.3">
      <c r="A816" s="14"/>
      <c r="B816" s="12"/>
      <c r="C816" s="12"/>
      <c r="D816" s="12"/>
      <c r="E816" s="13"/>
      <c r="F816" s="13"/>
      <c r="G816" s="10" t="str">
        <f t="shared" si="36"/>
        <v/>
      </c>
      <c r="H816" s="13"/>
      <c r="I816" s="10" t="str">
        <f t="shared" si="37"/>
        <v/>
      </c>
      <c r="J816" s="10" t="str">
        <f>IF(B816="","",IF(_xlfn.MAXIFS(F$3:F815,B$3:B815,B816)&gt;0,_xlfn.MAXIFS(F$3:F815,B$3:B815,B816),IFERROR(INDEX(Máquinas!$D$4:$D$53,MATCH(B816,Máquinas!$A$4:$A$53,0)),"")))</f>
        <v/>
      </c>
      <c r="K816" s="10" t="str">
        <f t="shared" si="38"/>
        <v/>
      </c>
      <c r="L816" s="12"/>
    </row>
    <row r="817" spans="1:12" x14ac:dyDescent="0.3">
      <c r="A817" s="14"/>
      <c r="B817" s="12"/>
      <c r="C817" s="12"/>
      <c r="D817" s="12"/>
      <c r="E817" s="13"/>
      <c r="F817" s="13"/>
      <c r="G817" s="10" t="str">
        <f t="shared" si="36"/>
        <v/>
      </c>
      <c r="H817" s="13"/>
      <c r="I817" s="10" t="str">
        <f t="shared" si="37"/>
        <v/>
      </c>
      <c r="J817" s="10" t="str">
        <f>IF(B817="","",IF(_xlfn.MAXIFS(F$3:F816,B$3:B816,B817)&gt;0,_xlfn.MAXIFS(F$3:F816,B$3:B816,B817),IFERROR(INDEX(Máquinas!$D$4:$D$53,MATCH(B817,Máquinas!$A$4:$A$53,0)),"")))</f>
        <v/>
      </c>
      <c r="K817" s="10" t="str">
        <f t="shared" si="38"/>
        <v/>
      </c>
      <c r="L817" s="12"/>
    </row>
    <row r="818" spans="1:12" x14ac:dyDescent="0.3">
      <c r="A818" s="14"/>
      <c r="B818" s="12"/>
      <c r="C818" s="12"/>
      <c r="D818" s="12"/>
      <c r="E818" s="13"/>
      <c r="F818" s="13"/>
      <c r="G818" s="10" t="str">
        <f t="shared" si="36"/>
        <v/>
      </c>
      <c r="H818" s="13"/>
      <c r="I818" s="10" t="str">
        <f t="shared" si="37"/>
        <v/>
      </c>
      <c r="J818" s="10" t="str">
        <f>IF(B818="","",IF(_xlfn.MAXIFS(F$3:F817,B$3:B817,B818)&gt;0,_xlfn.MAXIFS(F$3:F817,B$3:B817,B818),IFERROR(INDEX(Máquinas!$D$4:$D$53,MATCH(B818,Máquinas!$A$4:$A$53,0)),"")))</f>
        <v/>
      </c>
      <c r="K818" s="10" t="str">
        <f t="shared" si="38"/>
        <v/>
      </c>
      <c r="L818" s="12"/>
    </row>
    <row r="819" spans="1:12" x14ac:dyDescent="0.3">
      <c r="A819" s="14"/>
      <c r="B819" s="12"/>
      <c r="C819" s="12"/>
      <c r="D819" s="12"/>
      <c r="E819" s="13"/>
      <c r="F819" s="13"/>
      <c r="G819" s="10" t="str">
        <f t="shared" si="36"/>
        <v/>
      </c>
      <c r="H819" s="13"/>
      <c r="I819" s="10" t="str">
        <f t="shared" si="37"/>
        <v/>
      </c>
      <c r="J819" s="10" t="str">
        <f>IF(B819="","",IF(_xlfn.MAXIFS(F$3:F818,B$3:B818,B819)&gt;0,_xlfn.MAXIFS(F$3:F818,B$3:B818,B819),IFERROR(INDEX(Máquinas!$D$4:$D$53,MATCH(B819,Máquinas!$A$4:$A$53,0)),"")))</f>
        <v/>
      </c>
      <c r="K819" s="10" t="str">
        <f t="shared" si="38"/>
        <v/>
      </c>
      <c r="L819" s="12"/>
    </row>
    <row r="820" spans="1:12" x14ac:dyDescent="0.3">
      <c r="A820" s="14"/>
      <c r="B820" s="12"/>
      <c r="C820" s="12"/>
      <c r="D820" s="12"/>
      <c r="E820" s="13"/>
      <c r="F820" s="13"/>
      <c r="G820" s="10" t="str">
        <f t="shared" si="36"/>
        <v/>
      </c>
      <c r="H820" s="13"/>
      <c r="I820" s="10" t="str">
        <f t="shared" si="37"/>
        <v/>
      </c>
      <c r="J820" s="10" t="str">
        <f>IF(B820="","",IF(_xlfn.MAXIFS(F$3:F819,B$3:B819,B820)&gt;0,_xlfn.MAXIFS(F$3:F819,B$3:B819,B820),IFERROR(INDEX(Máquinas!$D$4:$D$53,MATCH(B820,Máquinas!$A$4:$A$53,0)),"")))</f>
        <v/>
      </c>
      <c r="K820" s="10" t="str">
        <f t="shared" si="38"/>
        <v/>
      </c>
      <c r="L820" s="12"/>
    </row>
    <row r="821" spans="1:12" x14ac:dyDescent="0.3">
      <c r="A821" s="14"/>
      <c r="B821" s="12"/>
      <c r="C821" s="12"/>
      <c r="D821" s="12"/>
      <c r="E821" s="13"/>
      <c r="F821" s="13"/>
      <c r="G821" s="10" t="str">
        <f t="shared" si="36"/>
        <v/>
      </c>
      <c r="H821" s="13"/>
      <c r="I821" s="10" t="str">
        <f t="shared" si="37"/>
        <v/>
      </c>
      <c r="J821" s="10" t="str">
        <f>IF(B821="","",IF(_xlfn.MAXIFS(F$3:F820,B$3:B820,B821)&gt;0,_xlfn.MAXIFS(F$3:F820,B$3:B820,B821),IFERROR(INDEX(Máquinas!$D$4:$D$53,MATCH(B821,Máquinas!$A$4:$A$53,0)),"")))</f>
        <v/>
      </c>
      <c r="K821" s="10" t="str">
        <f t="shared" si="38"/>
        <v/>
      </c>
      <c r="L821" s="12"/>
    </row>
    <row r="822" spans="1:12" x14ac:dyDescent="0.3">
      <c r="A822" s="14"/>
      <c r="B822" s="12"/>
      <c r="C822" s="12"/>
      <c r="D822" s="12"/>
      <c r="E822" s="13"/>
      <c r="F822" s="13"/>
      <c r="G822" s="10" t="str">
        <f t="shared" si="36"/>
        <v/>
      </c>
      <c r="H822" s="13"/>
      <c r="I822" s="10" t="str">
        <f t="shared" si="37"/>
        <v/>
      </c>
      <c r="J822" s="10" t="str">
        <f>IF(B822="","",IF(_xlfn.MAXIFS(F$3:F821,B$3:B821,B822)&gt;0,_xlfn.MAXIFS(F$3:F821,B$3:B821,B822),IFERROR(INDEX(Máquinas!$D$4:$D$53,MATCH(B822,Máquinas!$A$4:$A$53,0)),"")))</f>
        <v/>
      </c>
      <c r="K822" s="10" t="str">
        <f t="shared" si="38"/>
        <v/>
      </c>
      <c r="L822" s="12"/>
    </row>
    <row r="823" spans="1:12" x14ac:dyDescent="0.3">
      <c r="A823" s="14"/>
      <c r="B823" s="12"/>
      <c r="C823" s="12"/>
      <c r="D823" s="12"/>
      <c r="E823" s="13"/>
      <c r="F823" s="13"/>
      <c r="G823" s="10" t="str">
        <f t="shared" si="36"/>
        <v/>
      </c>
      <c r="H823" s="13"/>
      <c r="I823" s="10" t="str">
        <f t="shared" si="37"/>
        <v/>
      </c>
      <c r="J823" s="10" t="str">
        <f>IF(B823="","",IF(_xlfn.MAXIFS(F$3:F822,B$3:B822,B823)&gt;0,_xlfn.MAXIFS(F$3:F822,B$3:B822,B823),IFERROR(INDEX(Máquinas!$D$4:$D$53,MATCH(B823,Máquinas!$A$4:$A$53,0)),"")))</f>
        <v/>
      </c>
      <c r="K823" s="10" t="str">
        <f t="shared" si="38"/>
        <v/>
      </c>
      <c r="L823" s="12"/>
    </row>
    <row r="824" spans="1:12" x14ac:dyDescent="0.3">
      <c r="A824" s="14"/>
      <c r="B824" s="12"/>
      <c r="C824" s="12"/>
      <c r="D824" s="12"/>
      <c r="E824" s="13"/>
      <c r="F824" s="13"/>
      <c r="G824" s="10" t="str">
        <f t="shared" si="36"/>
        <v/>
      </c>
      <c r="H824" s="13"/>
      <c r="I824" s="10" t="str">
        <f t="shared" si="37"/>
        <v/>
      </c>
      <c r="J824" s="10" t="str">
        <f>IF(B824="","",IF(_xlfn.MAXIFS(F$3:F823,B$3:B823,B824)&gt;0,_xlfn.MAXIFS(F$3:F823,B$3:B823,B824),IFERROR(INDEX(Máquinas!$D$4:$D$53,MATCH(B824,Máquinas!$A$4:$A$53,0)),"")))</f>
        <v/>
      </c>
      <c r="K824" s="10" t="str">
        <f t="shared" si="38"/>
        <v/>
      </c>
      <c r="L824" s="12"/>
    </row>
    <row r="825" spans="1:12" x14ac:dyDescent="0.3">
      <c r="A825" s="14"/>
      <c r="B825" s="12"/>
      <c r="C825" s="12"/>
      <c r="D825" s="12"/>
      <c r="E825" s="13"/>
      <c r="F825" s="13"/>
      <c r="G825" s="10" t="str">
        <f t="shared" si="36"/>
        <v/>
      </c>
      <c r="H825" s="13"/>
      <c r="I825" s="10" t="str">
        <f t="shared" si="37"/>
        <v/>
      </c>
      <c r="J825" s="10" t="str">
        <f>IF(B825="","",IF(_xlfn.MAXIFS(F$3:F824,B$3:B824,B825)&gt;0,_xlfn.MAXIFS(F$3:F824,B$3:B824,B825),IFERROR(INDEX(Máquinas!$D$4:$D$53,MATCH(B825,Máquinas!$A$4:$A$53,0)),"")))</f>
        <v/>
      </c>
      <c r="K825" s="10" t="str">
        <f t="shared" si="38"/>
        <v/>
      </c>
      <c r="L825" s="12"/>
    </row>
    <row r="826" spans="1:12" x14ac:dyDescent="0.3">
      <c r="A826" s="14"/>
      <c r="B826" s="12"/>
      <c r="C826" s="12"/>
      <c r="D826" s="12"/>
      <c r="E826" s="13"/>
      <c r="F826" s="13"/>
      <c r="G826" s="10" t="str">
        <f t="shared" si="36"/>
        <v/>
      </c>
      <c r="H826" s="13"/>
      <c r="I826" s="10" t="str">
        <f t="shared" si="37"/>
        <v/>
      </c>
      <c r="J826" s="10" t="str">
        <f>IF(B826="","",IF(_xlfn.MAXIFS(F$3:F825,B$3:B825,B826)&gt;0,_xlfn.MAXIFS(F$3:F825,B$3:B825,B826),IFERROR(INDEX(Máquinas!$D$4:$D$53,MATCH(B826,Máquinas!$A$4:$A$53,0)),"")))</f>
        <v/>
      </c>
      <c r="K826" s="10" t="str">
        <f t="shared" si="38"/>
        <v/>
      </c>
      <c r="L826" s="12"/>
    </row>
    <row r="827" spans="1:12" x14ac:dyDescent="0.3">
      <c r="A827" s="14"/>
      <c r="B827" s="12"/>
      <c r="C827" s="12"/>
      <c r="D827" s="12"/>
      <c r="E827" s="13"/>
      <c r="F827" s="13"/>
      <c r="G827" s="10" t="str">
        <f t="shared" si="36"/>
        <v/>
      </c>
      <c r="H827" s="13"/>
      <c r="I827" s="10" t="str">
        <f t="shared" si="37"/>
        <v/>
      </c>
      <c r="J827" s="10" t="str">
        <f>IF(B827="","",IF(_xlfn.MAXIFS(F$3:F826,B$3:B826,B827)&gt;0,_xlfn.MAXIFS(F$3:F826,B$3:B826,B827),IFERROR(INDEX(Máquinas!$D$4:$D$53,MATCH(B827,Máquinas!$A$4:$A$53,0)),"")))</f>
        <v/>
      </c>
      <c r="K827" s="10" t="str">
        <f t="shared" si="38"/>
        <v/>
      </c>
      <c r="L827" s="12"/>
    </row>
    <row r="828" spans="1:12" x14ac:dyDescent="0.3">
      <c r="A828" s="14"/>
      <c r="B828" s="12"/>
      <c r="C828" s="12"/>
      <c r="D828" s="12"/>
      <c r="E828" s="13"/>
      <c r="F828" s="13"/>
      <c r="G828" s="10" t="str">
        <f t="shared" si="36"/>
        <v/>
      </c>
      <c r="H828" s="13"/>
      <c r="I828" s="10" t="str">
        <f t="shared" si="37"/>
        <v/>
      </c>
      <c r="J828" s="10" t="str">
        <f>IF(B828="","",IF(_xlfn.MAXIFS(F$3:F827,B$3:B827,B828)&gt;0,_xlfn.MAXIFS(F$3:F827,B$3:B827,B828),IFERROR(INDEX(Máquinas!$D$4:$D$53,MATCH(B828,Máquinas!$A$4:$A$53,0)),"")))</f>
        <v/>
      </c>
      <c r="K828" s="10" t="str">
        <f t="shared" si="38"/>
        <v/>
      </c>
      <c r="L828" s="12"/>
    </row>
    <row r="829" spans="1:12" x14ac:dyDescent="0.3">
      <c r="A829" s="14"/>
      <c r="B829" s="12"/>
      <c r="C829" s="12"/>
      <c r="D829" s="12"/>
      <c r="E829" s="13"/>
      <c r="F829" s="13"/>
      <c r="G829" s="10" t="str">
        <f t="shared" si="36"/>
        <v/>
      </c>
      <c r="H829" s="13"/>
      <c r="I829" s="10" t="str">
        <f t="shared" si="37"/>
        <v/>
      </c>
      <c r="J829" s="10" t="str">
        <f>IF(B829="","",IF(_xlfn.MAXIFS(F$3:F828,B$3:B828,B829)&gt;0,_xlfn.MAXIFS(F$3:F828,B$3:B828,B829),IFERROR(INDEX(Máquinas!$D$4:$D$53,MATCH(B829,Máquinas!$A$4:$A$53,0)),"")))</f>
        <v/>
      </c>
      <c r="K829" s="10" t="str">
        <f t="shared" si="38"/>
        <v/>
      </c>
      <c r="L829" s="12"/>
    </row>
    <row r="830" spans="1:12" x14ac:dyDescent="0.3">
      <c r="A830" s="14"/>
      <c r="B830" s="12"/>
      <c r="C830" s="12"/>
      <c r="D830" s="12"/>
      <c r="E830" s="13"/>
      <c r="F830" s="13"/>
      <c r="G830" s="10" t="str">
        <f t="shared" si="36"/>
        <v/>
      </c>
      <c r="H830" s="13"/>
      <c r="I830" s="10" t="str">
        <f t="shared" si="37"/>
        <v/>
      </c>
      <c r="J830" s="10" t="str">
        <f>IF(B830="","",IF(_xlfn.MAXIFS(F$3:F829,B$3:B829,B830)&gt;0,_xlfn.MAXIFS(F$3:F829,B$3:B829,B830),IFERROR(INDEX(Máquinas!$D$4:$D$53,MATCH(B830,Máquinas!$A$4:$A$53,0)),"")))</f>
        <v/>
      </c>
      <c r="K830" s="10" t="str">
        <f t="shared" si="38"/>
        <v/>
      </c>
      <c r="L830" s="12"/>
    </row>
    <row r="831" spans="1:12" x14ac:dyDescent="0.3">
      <c r="A831" s="14"/>
      <c r="B831" s="12"/>
      <c r="C831" s="12"/>
      <c r="D831" s="12"/>
      <c r="E831" s="13"/>
      <c r="F831" s="13"/>
      <c r="G831" s="10" t="str">
        <f t="shared" si="36"/>
        <v/>
      </c>
      <c r="H831" s="13"/>
      <c r="I831" s="10" t="str">
        <f t="shared" si="37"/>
        <v/>
      </c>
      <c r="J831" s="10" t="str">
        <f>IF(B831="","",IF(_xlfn.MAXIFS(F$3:F830,B$3:B830,B831)&gt;0,_xlfn.MAXIFS(F$3:F830,B$3:B830,B831),IFERROR(INDEX(Máquinas!$D$4:$D$53,MATCH(B831,Máquinas!$A$4:$A$53,0)),"")))</f>
        <v/>
      </c>
      <c r="K831" s="10" t="str">
        <f t="shared" si="38"/>
        <v/>
      </c>
      <c r="L831" s="12"/>
    </row>
    <row r="832" spans="1:12" x14ac:dyDescent="0.3">
      <c r="A832" s="14"/>
      <c r="B832" s="12"/>
      <c r="C832" s="12"/>
      <c r="D832" s="12"/>
      <c r="E832" s="13"/>
      <c r="F832" s="13"/>
      <c r="G832" s="10" t="str">
        <f t="shared" si="36"/>
        <v/>
      </c>
      <c r="H832" s="13"/>
      <c r="I832" s="10" t="str">
        <f t="shared" si="37"/>
        <v/>
      </c>
      <c r="J832" s="10" t="str">
        <f>IF(B832="","",IF(_xlfn.MAXIFS(F$3:F831,B$3:B831,B832)&gt;0,_xlfn.MAXIFS(F$3:F831,B$3:B831,B832),IFERROR(INDEX(Máquinas!$D$4:$D$53,MATCH(B832,Máquinas!$A$4:$A$53,0)),"")))</f>
        <v/>
      </c>
      <c r="K832" s="10" t="str">
        <f t="shared" si="38"/>
        <v/>
      </c>
      <c r="L832" s="12"/>
    </row>
    <row r="833" spans="1:12" x14ac:dyDescent="0.3">
      <c r="A833" s="14"/>
      <c r="B833" s="12"/>
      <c r="C833" s="12"/>
      <c r="D833" s="12"/>
      <c r="E833" s="13"/>
      <c r="F833" s="13"/>
      <c r="G833" s="10" t="str">
        <f t="shared" si="36"/>
        <v/>
      </c>
      <c r="H833" s="13"/>
      <c r="I833" s="10" t="str">
        <f t="shared" si="37"/>
        <v/>
      </c>
      <c r="J833" s="10" t="str">
        <f>IF(B833="","",IF(_xlfn.MAXIFS(F$3:F832,B$3:B832,B833)&gt;0,_xlfn.MAXIFS(F$3:F832,B$3:B832,B833),IFERROR(INDEX(Máquinas!$D$4:$D$53,MATCH(B833,Máquinas!$A$4:$A$53,0)),"")))</f>
        <v/>
      </c>
      <c r="K833" s="10" t="str">
        <f t="shared" si="38"/>
        <v/>
      </c>
      <c r="L833" s="12"/>
    </row>
    <row r="834" spans="1:12" x14ac:dyDescent="0.3">
      <c r="A834" s="14"/>
      <c r="B834" s="12"/>
      <c r="C834" s="12"/>
      <c r="D834" s="12"/>
      <c r="E834" s="13"/>
      <c r="F834" s="13"/>
      <c r="G834" s="10" t="str">
        <f t="shared" si="36"/>
        <v/>
      </c>
      <c r="H834" s="13"/>
      <c r="I834" s="10" t="str">
        <f t="shared" si="37"/>
        <v/>
      </c>
      <c r="J834" s="10" t="str">
        <f>IF(B834="","",IF(_xlfn.MAXIFS(F$3:F833,B$3:B833,B834)&gt;0,_xlfn.MAXIFS(F$3:F833,B$3:B833,B834),IFERROR(INDEX(Máquinas!$D$4:$D$53,MATCH(B834,Máquinas!$A$4:$A$53,0)),"")))</f>
        <v/>
      </c>
      <c r="K834" s="10" t="str">
        <f t="shared" si="38"/>
        <v/>
      </c>
      <c r="L834" s="12"/>
    </row>
    <row r="835" spans="1:12" x14ac:dyDescent="0.3">
      <c r="A835" s="14"/>
      <c r="B835" s="12"/>
      <c r="C835" s="12"/>
      <c r="D835" s="12"/>
      <c r="E835" s="13"/>
      <c r="F835" s="13"/>
      <c r="G835" s="10" t="str">
        <f t="shared" si="36"/>
        <v/>
      </c>
      <c r="H835" s="13"/>
      <c r="I835" s="10" t="str">
        <f t="shared" si="37"/>
        <v/>
      </c>
      <c r="J835" s="10" t="str">
        <f>IF(B835="","",IF(_xlfn.MAXIFS(F$3:F834,B$3:B834,B835)&gt;0,_xlfn.MAXIFS(F$3:F834,B$3:B834,B835),IFERROR(INDEX(Máquinas!$D$4:$D$53,MATCH(B835,Máquinas!$A$4:$A$53,0)),"")))</f>
        <v/>
      </c>
      <c r="K835" s="10" t="str">
        <f t="shared" si="38"/>
        <v/>
      </c>
      <c r="L835" s="12"/>
    </row>
    <row r="836" spans="1:12" x14ac:dyDescent="0.3">
      <c r="A836" s="14"/>
      <c r="B836" s="12"/>
      <c r="C836" s="12"/>
      <c r="D836" s="12"/>
      <c r="E836" s="13"/>
      <c r="F836" s="13"/>
      <c r="G836" s="10" t="str">
        <f t="shared" ref="G836:G899" si="39">IF(OR(E836="",F836=""),"",ROUND(F836-E836,1))</f>
        <v/>
      </c>
      <c r="H836" s="13"/>
      <c r="I836" s="10" t="str">
        <f t="shared" ref="I836:I899" si="40">IF(OR(G836="",H836=""),"",ROUND(G836-H836,1))</f>
        <v/>
      </c>
      <c r="J836" s="10" t="str">
        <f>IF(B836="","",IF(_xlfn.MAXIFS(F$3:F835,B$3:B835,B836)&gt;0,_xlfn.MAXIFS(F$3:F835,B$3:B835,B836),IFERROR(INDEX(Máquinas!$D$4:$D$53,MATCH(B836,Máquinas!$A$4:$A$53,0)),"")))</f>
        <v/>
      </c>
      <c r="K836" s="10" t="str">
        <f t="shared" ref="K836:K899" si="41">IF(OR(E836="",J836=""),"",ROUND(E836-J836,1))</f>
        <v/>
      </c>
      <c r="L836" s="12"/>
    </row>
    <row r="837" spans="1:12" x14ac:dyDescent="0.3">
      <c r="A837" s="14"/>
      <c r="B837" s="12"/>
      <c r="C837" s="12"/>
      <c r="D837" s="12"/>
      <c r="E837" s="13"/>
      <c r="F837" s="13"/>
      <c r="G837" s="10" t="str">
        <f t="shared" si="39"/>
        <v/>
      </c>
      <c r="H837" s="13"/>
      <c r="I837" s="10" t="str">
        <f t="shared" si="40"/>
        <v/>
      </c>
      <c r="J837" s="10" t="str">
        <f>IF(B837="","",IF(_xlfn.MAXIFS(F$3:F836,B$3:B836,B837)&gt;0,_xlfn.MAXIFS(F$3:F836,B$3:B836,B837),IFERROR(INDEX(Máquinas!$D$4:$D$53,MATCH(B837,Máquinas!$A$4:$A$53,0)),"")))</f>
        <v/>
      </c>
      <c r="K837" s="10" t="str">
        <f t="shared" si="41"/>
        <v/>
      </c>
      <c r="L837" s="12"/>
    </row>
    <row r="838" spans="1:12" x14ac:dyDescent="0.3">
      <c r="A838" s="14"/>
      <c r="B838" s="12"/>
      <c r="C838" s="12"/>
      <c r="D838" s="12"/>
      <c r="E838" s="13"/>
      <c r="F838" s="13"/>
      <c r="G838" s="10" t="str">
        <f t="shared" si="39"/>
        <v/>
      </c>
      <c r="H838" s="13"/>
      <c r="I838" s="10" t="str">
        <f t="shared" si="40"/>
        <v/>
      </c>
      <c r="J838" s="10" t="str">
        <f>IF(B838="","",IF(_xlfn.MAXIFS(F$3:F837,B$3:B837,B838)&gt;0,_xlfn.MAXIFS(F$3:F837,B$3:B837,B838),IFERROR(INDEX(Máquinas!$D$4:$D$53,MATCH(B838,Máquinas!$A$4:$A$53,0)),"")))</f>
        <v/>
      </c>
      <c r="K838" s="10" t="str">
        <f t="shared" si="41"/>
        <v/>
      </c>
      <c r="L838" s="12"/>
    </row>
    <row r="839" spans="1:12" x14ac:dyDescent="0.3">
      <c r="A839" s="14"/>
      <c r="B839" s="12"/>
      <c r="C839" s="12"/>
      <c r="D839" s="12"/>
      <c r="E839" s="13"/>
      <c r="F839" s="13"/>
      <c r="G839" s="10" t="str">
        <f t="shared" si="39"/>
        <v/>
      </c>
      <c r="H839" s="13"/>
      <c r="I839" s="10" t="str">
        <f t="shared" si="40"/>
        <v/>
      </c>
      <c r="J839" s="10" t="str">
        <f>IF(B839="","",IF(_xlfn.MAXIFS(F$3:F838,B$3:B838,B839)&gt;0,_xlfn.MAXIFS(F$3:F838,B$3:B838,B839),IFERROR(INDEX(Máquinas!$D$4:$D$53,MATCH(B839,Máquinas!$A$4:$A$53,0)),"")))</f>
        <v/>
      </c>
      <c r="K839" s="10" t="str">
        <f t="shared" si="41"/>
        <v/>
      </c>
      <c r="L839" s="12"/>
    </row>
    <row r="840" spans="1:12" x14ac:dyDescent="0.3">
      <c r="A840" s="14"/>
      <c r="B840" s="12"/>
      <c r="C840" s="12"/>
      <c r="D840" s="12"/>
      <c r="E840" s="13"/>
      <c r="F840" s="13"/>
      <c r="G840" s="10" t="str">
        <f t="shared" si="39"/>
        <v/>
      </c>
      <c r="H840" s="13"/>
      <c r="I840" s="10" t="str">
        <f t="shared" si="40"/>
        <v/>
      </c>
      <c r="J840" s="10" t="str">
        <f>IF(B840="","",IF(_xlfn.MAXIFS(F$3:F839,B$3:B839,B840)&gt;0,_xlfn.MAXIFS(F$3:F839,B$3:B839,B840),IFERROR(INDEX(Máquinas!$D$4:$D$53,MATCH(B840,Máquinas!$A$4:$A$53,0)),"")))</f>
        <v/>
      </c>
      <c r="K840" s="10" t="str">
        <f t="shared" si="41"/>
        <v/>
      </c>
      <c r="L840" s="12"/>
    </row>
    <row r="841" spans="1:12" x14ac:dyDescent="0.3">
      <c r="A841" s="14"/>
      <c r="B841" s="12"/>
      <c r="C841" s="12"/>
      <c r="D841" s="12"/>
      <c r="E841" s="13"/>
      <c r="F841" s="13"/>
      <c r="G841" s="10" t="str">
        <f t="shared" si="39"/>
        <v/>
      </c>
      <c r="H841" s="13"/>
      <c r="I841" s="10" t="str">
        <f t="shared" si="40"/>
        <v/>
      </c>
      <c r="J841" s="10" t="str">
        <f>IF(B841="","",IF(_xlfn.MAXIFS(F$3:F840,B$3:B840,B841)&gt;0,_xlfn.MAXIFS(F$3:F840,B$3:B840,B841),IFERROR(INDEX(Máquinas!$D$4:$D$53,MATCH(B841,Máquinas!$A$4:$A$53,0)),"")))</f>
        <v/>
      </c>
      <c r="K841" s="10" t="str">
        <f t="shared" si="41"/>
        <v/>
      </c>
      <c r="L841" s="12"/>
    </row>
    <row r="842" spans="1:12" x14ac:dyDescent="0.3">
      <c r="A842" s="14"/>
      <c r="B842" s="12"/>
      <c r="C842" s="12"/>
      <c r="D842" s="12"/>
      <c r="E842" s="13"/>
      <c r="F842" s="13"/>
      <c r="G842" s="10" t="str">
        <f t="shared" si="39"/>
        <v/>
      </c>
      <c r="H842" s="13"/>
      <c r="I842" s="10" t="str">
        <f t="shared" si="40"/>
        <v/>
      </c>
      <c r="J842" s="10" t="str">
        <f>IF(B842="","",IF(_xlfn.MAXIFS(F$3:F841,B$3:B841,B842)&gt;0,_xlfn.MAXIFS(F$3:F841,B$3:B841,B842),IFERROR(INDEX(Máquinas!$D$4:$D$53,MATCH(B842,Máquinas!$A$4:$A$53,0)),"")))</f>
        <v/>
      </c>
      <c r="K842" s="10" t="str">
        <f t="shared" si="41"/>
        <v/>
      </c>
      <c r="L842" s="12"/>
    </row>
    <row r="843" spans="1:12" x14ac:dyDescent="0.3">
      <c r="A843" s="14"/>
      <c r="B843" s="12"/>
      <c r="C843" s="12"/>
      <c r="D843" s="12"/>
      <c r="E843" s="13"/>
      <c r="F843" s="13"/>
      <c r="G843" s="10" t="str">
        <f t="shared" si="39"/>
        <v/>
      </c>
      <c r="H843" s="13"/>
      <c r="I843" s="10" t="str">
        <f t="shared" si="40"/>
        <v/>
      </c>
      <c r="J843" s="10" t="str">
        <f>IF(B843="","",IF(_xlfn.MAXIFS(F$3:F842,B$3:B842,B843)&gt;0,_xlfn.MAXIFS(F$3:F842,B$3:B842,B843),IFERROR(INDEX(Máquinas!$D$4:$D$53,MATCH(B843,Máquinas!$A$4:$A$53,0)),"")))</f>
        <v/>
      </c>
      <c r="K843" s="10" t="str">
        <f t="shared" si="41"/>
        <v/>
      </c>
      <c r="L843" s="12"/>
    </row>
    <row r="844" spans="1:12" x14ac:dyDescent="0.3">
      <c r="A844" s="14"/>
      <c r="B844" s="12"/>
      <c r="C844" s="12"/>
      <c r="D844" s="12"/>
      <c r="E844" s="13"/>
      <c r="F844" s="13"/>
      <c r="G844" s="10" t="str">
        <f t="shared" si="39"/>
        <v/>
      </c>
      <c r="H844" s="13"/>
      <c r="I844" s="10" t="str">
        <f t="shared" si="40"/>
        <v/>
      </c>
      <c r="J844" s="10" t="str">
        <f>IF(B844="","",IF(_xlfn.MAXIFS(F$3:F843,B$3:B843,B844)&gt;0,_xlfn.MAXIFS(F$3:F843,B$3:B843,B844),IFERROR(INDEX(Máquinas!$D$4:$D$53,MATCH(B844,Máquinas!$A$4:$A$53,0)),"")))</f>
        <v/>
      </c>
      <c r="K844" s="10" t="str">
        <f t="shared" si="41"/>
        <v/>
      </c>
      <c r="L844" s="12"/>
    </row>
    <row r="845" spans="1:12" x14ac:dyDescent="0.3">
      <c r="A845" s="14"/>
      <c r="B845" s="12"/>
      <c r="C845" s="12"/>
      <c r="D845" s="12"/>
      <c r="E845" s="13"/>
      <c r="F845" s="13"/>
      <c r="G845" s="10" t="str">
        <f t="shared" si="39"/>
        <v/>
      </c>
      <c r="H845" s="13"/>
      <c r="I845" s="10" t="str">
        <f t="shared" si="40"/>
        <v/>
      </c>
      <c r="J845" s="10" t="str">
        <f>IF(B845="","",IF(_xlfn.MAXIFS(F$3:F844,B$3:B844,B845)&gt;0,_xlfn.MAXIFS(F$3:F844,B$3:B844,B845),IFERROR(INDEX(Máquinas!$D$4:$D$53,MATCH(B845,Máquinas!$A$4:$A$53,0)),"")))</f>
        <v/>
      </c>
      <c r="K845" s="10" t="str">
        <f t="shared" si="41"/>
        <v/>
      </c>
      <c r="L845" s="12"/>
    </row>
    <row r="846" spans="1:12" x14ac:dyDescent="0.3">
      <c r="A846" s="14"/>
      <c r="B846" s="12"/>
      <c r="C846" s="12"/>
      <c r="D846" s="12"/>
      <c r="E846" s="13"/>
      <c r="F846" s="13"/>
      <c r="G846" s="10" t="str">
        <f t="shared" si="39"/>
        <v/>
      </c>
      <c r="H846" s="13"/>
      <c r="I846" s="10" t="str">
        <f t="shared" si="40"/>
        <v/>
      </c>
      <c r="J846" s="10" t="str">
        <f>IF(B846="","",IF(_xlfn.MAXIFS(F$3:F845,B$3:B845,B846)&gt;0,_xlfn.MAXIFS(F$3:F845,B$3:B845,B846),IFERROR(INDEX(Máquinas!$D$4:$D$53,MATCH(B846,Máquinas!$A$4:$A$53,0)),"")))</f>
        <v/>
      </c>
      <c r="K846" s="10" t="str">
        <f t="shared" si="41"/>
        <v/>
      </c>
      <c r="L846" s="12"/>
    </row>
    <row r="847" spans="1:12" x14ac:dyDescent="0.3">
      <c r="A847" s="14"/>
      <c r="B847" s="12"/>
      <c r="C847" s="12"/>
      <c r="D847" s="12"/>
      <c r="E847" s="13"/>
      <c r="F847" s="13"/>
      <c r="G847" s="10" t="str">
        <f t="shared" si="39"/>
        <v/>
      </c>
      <c r="H847" s="13"/>
      <c r="I847" s="10" t="str">
        <f t="shared" si="40"/>
        <v/>
      </c>
      <c r="J847" s="10" t="str">
        <f>IF(B847="","",IF(_xlfn.MAXIFS(F$3:F846,B$3:B846,B847)&gt;0,_xlfn.MAXIFS(F$3:F846,B$3:B846,B847),IFERROR(INDEX(Máquinas!$D$4:$D$53,MATCH(B847,Máquinas!$A$4:$A$53,0)),"")))</f>
        <v/>
      </c>
      <c r="K847" s="10" t="str">
        <f t="shared" si="41"/>
        <v/>
      </c>
      <c r="L847" s="12"/>
    </row>
    <row r="848" spans="1:12" x14ac:dyDescent="0.3">
      <c r="A848" s="14"/>
      <c r="B848" s="12"/>
      <c r="C848" s="12"/>
      <c r="D848" s="12"/>
      <c r="E848" s="13"/>
      <c r="F848" s="13"/>
      <c r="G848" s="10" t="str">
        <f t="shared" si="39"/>
        <v/>
      </c>
      <c r="H848" s="13"/>
      <c r="I848" s="10" t="str">
        <f t="shared" si="40"/>
        <v/>
      </c>
      <c r="J848" s="10" t="str">
        <f>IF(B848="","",IF(_xlfn.MAXIFS(F$3:F847,B$3:B847,B848)&gt;0,_xlfn.MAXIFS(F$3:F847,B$3:B847,B848),IFERROR(INDEX(Máquinas!$D$4:$D$53,MATCH(B848,Máquinas!$A$4:$A$53,0)),"")))</f>
        <v/>
      </c>
      <c r="K848" s="10" t="str">
        <f t="shared" si="41"/>
        <v/>
      </c>
      <c r="L848" s="12"/>
    </row>
    <row r="849" spans="1:12" x14ac:dyDescent="0.3">
      <c r="A849" s="14"/>
      <c r="B849" s="12"/>
      <c r="C849" s="12"/>
      <c r="D849" s="12"/>
      <c r="E849" s="13"/>
      <c r="F849" s="13"/>
      <c r="G849" s="10" t="str">
        <f t="shared" si="39"/>
        <v/>
      </c>
      <c r="H849" s="13"/>
      <c r="I849" s="10" t="str">
        <f t="shared" si="40"/>
        <v/>
      </c>
      <c r="J849" s="10" t="str">
        <f>IF(B849="","",IF(_xlfn.MAXIFS(F$3:F848,B$3:B848,B849)&gt;0,_xlfn.MAXIFS(F$3:F848,B$3:B848,B849),IFERROR(INDEX(Máquinas!$D$4:$D$53,MATCH(B849,Máquinas!$A$4:$A$53,0)),"")))</f>
        <v/>
      </c>
      <c r="K849" s="10" t="str">
        <f t="shared" si="41"/>
        <v/>
      </c>
      <c r="L849" s="12"/>
    </row>
    <row r="850" spans="1:12" x14ac:dyDescent="0.3">
      <c r="A850" s="14"/>
      <c r="B850" s="12"/>
      <c r="C850" s="12"/>
      <c r="D850" s="12"/>
      <c r="E850" s="13"/>
      <c r="F850" s="13"/>
      <c r="G850" s="10" t="str">
        <f t="shared" si="39"/>
        <v/>
      </c>
      <c r="H850" s="13"/>
      <c r="I850" s="10" t="str">
        <f t="shared" si="40"/>
        <v/>
      </c>
      <c r="J850" s="10" t="str">
        <f>IF(B850="","",IF(_xlfn.MAXIFS(F$3:F849,B$3:B849,B850)&gt;0,_xlfn.MAXIFS(F$3:F849,B$3:B849,B850),IFERROR(INDEX(Máquinas!$D$4:$D$53,MATCH(B850,Máquinas!$A$4:$A$53,0)),"")))</f>
        <v/>
      </c>
      <c r="K850" s="10" t="str">
        <f t="shared" si="41"/>
        <v/>
      </c>
      <c r="L850" s="12"/>
    </row>
    <row r="851" spans="1:12" x14ac:dyDescent="0.3">
      <c r="A851" s="14"/>
      <c r="B851" s="12"/>
      <c r="C851" s="12"/>
      <c r="D851" s="12"/>
      <c r="E851" s="13"/>
      <c r="F851" s="13"/>
      <c r="G851" s="10" t="str">
        <f t="shared" si="39"/>
        <v/>
      </c>
      <c r="H851" s="13"/>
      <c r="I851" s="10" t="str">
        <f t="shared" si="40"/>
        <v/>
      </c>
      <c r="J851" s="10" t="str">
        <f>IF(B851="","",IF(_xlfn.MAXIFS(F$3:F850,B$3:B850,B851)&gt;0,_xlfn.MAXIFS(F$3:F850,B$3:B850,B851),IFERROR(INDEX(Máquinas!$D$4:$D$53,MATCH(B851,Máquinas!$A$4:$A$53,0)),"")))</f>
        <v/>
      </c>
      <c r="K851" s="10" t="str">
        <f t="shared" si="41"/>
        <v/>
      </c>
      <c r="L851" s="12"/>
    </row>
    <row r="852" spans="1:12" x14ac:dyDescent="0.3">
      <c r="A852" s="14"/>
      <c r="B852" s="12"/>
      <c r="C852" s="12"/>
      <c r="D852" s="12"/>
      <c r="E852" s="13"/>
      <c r="F852" s="13"/>
      <c r="G852" s="10" t="str">
        <f t="shared" si="39"/>
        <v/>
      </c>
      <c r="H852" s="13"/>
      <c r="I852" s="10" t="str">
        <f t="shared" si="40"/>
        <v/>
      </c>
      <c r="J852" s="10" t="str">
        <f>IF(B852="","",IF(_xlfn.MAXIFS(F$3:F851,B$3:B851,B852)&gt;0,_xlfn.MAXIFS(F$3:F851,B$3:B851,B852),IFERROR(INDEX(Máquinas!$D$4:$D$53,MATCH(B852,Máquinas!$A$4:$A$53,0)),"")))</f>
        <v/>
      </c>
      <c r="K852" s="10" t="str">
        <f t="shared" si="41"/>
        <v/>
      </c>
      <c r="L852" s="12"/>
    </row>
    <row r="853" spans="1:12" x14ac:dyDescent="0.3">
      <c r="A853" s="14"/>
      <c r="B853" s="12"/>
      <c r="C853" s="12"/>
      <c r="D853" s="12"/>
      <c r="E853" s="13"/>
      <c r="F853" s="13"/>
      <c r="G853" s="10" t="str">
        <f t="shared" si="39"/>
        <v/>
      </c>
      <c r="H853" s="13"/>
      <c r="I853" s="10" t="str">
        <f t="shared" si="40"/>
        <v/>
      </c>
      <c r="J853" s="10" t="str">
        <f>IF(B853="","",IF(_xlfn.MAXIFS(F$3:F852,B$3:B852,B853)&gt;0,_xlfn.MAXIFS(F$3:F852,B$3:B852,B853),IFERROR(INDEX(Máquinas!$D$4:$D$53,MATCH(B853,Máquinas!$A$4:$A$53,0)),"")))</f>
        <v/>
      </c>
      <c r="K853" s="10" t="str">
        <f t="shared" si="41"/>
        <v/>
      </c>
      <c r="L853" s="12"/>
    </row>
    <row r="854" spans="1:12" x14ac:dyDescent="0.3">
      <c r="A854" s="14"/>
      <c r="B854" s="12"/>
      <c r="C854" s="12"/>
      <c r="D854" s="12"/>
      <c r="E854" s="13"/>
      <c r="F854" s="13"/>
      <c r="G854" s="10" t="str">
        <f t="shared" si="39"/>
        <v/>
      </c>
      <c r="H854" s="13"/>
      <c r="I854" s="10" t="str">
        <f t="shared" si="40"/>
        <v/>
      </c>
      <c r="J854" s="10" t="str">
        <f>IF(B854="","",IF(_xlfn.MAXIFS(F$3:F853,B$3:B853,B854)&gt;0,_xlfn.MAXIFS(F$3:F853,B$3:B853,B854),IFERROR(INDEX(Máquinas!$D$4:$D$53,MATCH(B854,Máquinas!$A$4:$A$53,0)),"")))</f>
        <v/>
      </c>
      <c r="K854" s="10" t="str">
        <f t="shared" si="41"/>
        <v/>
      </c>
      <c r="L854" s="12"/>
    </row>
    <row r="855" spans="1:12" x14ac:dyDescent="0.3">
      <c r="A855" s="14"/>
      <c r="B855" s="12"/>
      <c r="C855" s="12"/>
      <c r="D855" s="12"/>
      <c r="E855" s="13"/>
      <c r="F855" s="13"/>
      <c r="G855" s="10" t="str">
        <f t="shared" si="39"/>
        <v/>
      </c>
      <c r="H855" s="13"/>
      <c r="I855" s="10" t="str">
        <f t="shared" si="40"/>
        <v/>
      </c>
      <c r="J855" s="10" t="str">
        <f>IF(B855="","",IF(_xlfn.MAXIFS(F$3:F854,B$3:B854,B855)&gt;0,_xlfn.MAXIFS(F$3:F854,B$3:B854,B855),IFERROR(INDEX(Máquinas!$D$4:$D$53,MATCH(B855,Máquinas!$A$4:$A$53,0)),"")))</f>
        <v/>
      </c>
      <c r="K855" s="10" t="str">
        <f t="shared" si="41"/>
        <v/>
      </c>
      <c r="L855" s="12"/>
    </row>
    <row r="856" spans="1:12" x14ac:dyDescent="0.3">
      <c r="A856" s="14"/>
      <c r="B856" s="12"/>
      <c r="C856" s="12"/>
      <c r="D856" s="12"/>
      <c r="E856" s="13"/>
      <c r="F856" s="13"/>
      <c r="G856" s="10" t="str">
        <f t="shared" si="39"/>
        <v/>
      </c>
      <c r="H856" s="13"/>
      <c r="I856" s="10" t="str">
        <f t="shared" si="40"/>
        <v/>
      </c>
      <c r="J856" s="10" t="str">
        <f>IF(B856="","",IF(_xlfn.MAXIFS(F$3:F855,B$3:B855,B856)&gt;0,_xlfn.MAXIFS(F$3:F855,B$3:B855,B856),IFERROR(INDEX(Máquinas!$D$4:$D$53,MATCH(B856,Máquinas!$A$4:$A$53,0)),"")))</f>
        <v/>
      </c>
      <c r="K856" s="10" t="str">
        <f t="shared" si="41"/>
        <v/>
      </c>
      <c r="L856" s="12"/>
    </row>
    <row r="857" spans="1:12" x14ac:dyDescent="0.3">
      <c r="A857" s="14"/>
      <c r="B857" s="12"/>
      <c r="C857" s="12"/>
      <c r="D857" s="12"/>
      <c r="E857" s="13"/>
      <c r="F857" s="13"/>
      <c r="G857" s="10" t="str">
        <f t="shared" si="39"/>
        <v/>
      </c>
      <c r="H857" s="13"/>
      <c r="I857" s="10" t="str">
        <f t="shared" si="40"/>
        <v/>
      </c>
      <c r="J857" s="10" t="str">
        <f>IF(B857="","",IF(_xlfn.MAXIFS(F$3:F856,B$3:B856,B857)&gt;0,_xlfn.MAXIFS(F$3:F856,B$3:B856,B857),IFERROR(INDEX(Máquinas!$D$4:$D$53,MATCH(B857,Máquinas!$A$4:$A$53,0)),"")))</f>
        <v/>
      </c>
      <c r="K857" s="10" t="str">
        <f t="shared" si="41"/>
        <v/>
      </c>
      <c r="L857" s="12"/>
    </row>
    <row r="858" spans="1:12" x14ac:dyDescent="0.3">
      <c r="A858" s="14"/>
      <c r="B858" s="12"/>
      <c r="C858" s="12"/>
      <c r="D858" s="12"/>
      <c r="E858" s="13"/>
      <c r="F858" s="13"/>
      <c r="G858" s="10" t="str">
        <f t="shared" si="39"/>
        <v/>
      </c>
      <c r="H858" s="13"/>
      <c r="I858" s="10" t="str">
        <f t="shared" si="40"/>
        <v/>
      </c>
      <c r="J858" s="10" t="str">
        <f>IF(B858="","",IF(_xlfn.MAXIFS(F$3:F857,B$3:B857,B858)&gt;0,_xlfn.MAXIFS(F$3:F857,B$3:B857,B858),IFERROR(INDEX(Máquinas!$D$4:$D$53,MATCH(B858,Máquinas!$A$4:$A$53,0)),"")))</f>
        <v/>
      </c>
      <c r="K858" s="10" t="str">
        <f t="shared" si="41"/>
        <v/>
      </c>
      <c r="L858" s="12"/>
    </row>
    <row r="859" spans="1:12" x14ac:dyDescent="0.3">
      <c r="A859" s="14"/>
      <c r="B859" s="12"/>
      <c r="C859" s="12"/>
      <c r="D859" s="12"/>
      <c r="E859" s="13"/>
      <c r="F859" s="13"/>
      <c r="G859" s="10" t="str">
        <f t="shared" si="39"/>
        <v/>
      </c>
      <c r="H859" s="13"/>
      <c r="I859" s="10" t="str">
        <f t="shared" si="40"/>
        <v/>
      </c>
      <c r="J859" s="10" t="str">
        <f>IF(B859="","",IF(_xlfn.MAXIFS(F$3:F858,B$3:B858,B859)&gt;0,_xlfn.MAXIFS(F$3:F858,B$3:B858,B859),IFERROR(INDEX(Máquinas!$D$4:$D$53,MATCH(B859,Máquinas!$A$4:$A$53,0)),"")))</f>
        <v/>
      </c>
      <c r="K859" s="10" t="str">
        <f t="shared" si="41"/>
        <v/>
      </c>
      <c r="L859" s="12"/>
    </row>
    <row r="860" spans="1:12" x14ac:dyDescent="0.3">
      <c r="A860" s="14"/>
      <c r="B860" s="12"/>
      <c r="C860" s="12"/>
      <c r="D860" s="12"/>
      <c r="E860" s="13"/>
      <c r="F860" s="13"/>
      <c r="G860" s="10" t="str">
        <f t="shared" si="39"/>
        <v/>
      </c>
      <c r="H860" s="13"/>
      <c r="I860" s="10" t="str">
        <f t="shared" si="40"/>
        <v/>
      </c>
      <c r="J860" s="10" t="str">
        <f>IF(B860="","",IF(_xlfn.MAXIFS(F$3:F859,B$3:B859,B860)&gt;0,_xlfn.MAXIFS(F$3:F859,B$3:B859,B860),IFERROR(INDEX(Máquinas!$D$4:$D$53,MATCH(B860,Máquinas!$A$4:$A$53,0)),"")))</f>
        <v/>
      </c>
      <c r="K860" s="10" t="str">
        <f t="shared" si="41"/>
        <v/>
      </c>
      <c r="L860" s="12"/>
    </row>
    <row r="861" spans="1:12" x14ac:dyDescent="0.3">
      <c r="A861" s="14"/>
      <c r="B861" s="12"/>
      <c r="C861" s="12"/>
      <c r="D861" s="12"/>
      <c r="E861" s="13"/>
      <c r="F861" s="13"/>
      <c r="G861" s="10" t="str">
        <f t="shared" si="39"/>
        <v/>
      </c>
      <c r="H861" s="13"/>
      <c r="I861" s="10" t="str">
        <f t="shared" si="40"/>
        <v/>
      </c>
      <c r="J861" s="10" t="str">
        <f>IF(B861="","",IF(_xlfn.MAXIFS(F$3:F860,B$3:B860,B861)&gt;0,_xlfn.MAXIFS(F$3:F860,B$3:B860,B861),IFERROR(INDEX(Máquinas!$D$4:$D$53,MATCH(B861,Máquinas!$A$4:$A$53,0)),"")))</f>
        <v/>
      </c>
      <c r="K861" s="10" t="str">
        <f t="shared" si="41"/>
        <v/>
      </c>
      <c r="L861" s="12"/>
    </row>
    <row r="862" spans="1:12" x14ac:dyDescent="0.3">
      <c r="A862" s="14"/>
      <c r="B862" s="12"/>
      <c r="C862" s="12"/>
      <c r="D862" s="12"/>
      <c r="E862" s="13"/>
      <c r="F862" s="13"/>
      <c r="G862" s="10" t="str">
        <f t="shared" si="39"/>
        <v/>
      </c>
      <c r="H862" s="13"/>
      <c r="I862" s="10" t="str">
        <f t="shared" si="40"/>
        <v/>
      </c>
      <c r="J862" s="10" t="str">
        <f>IF(B862="","",IF(_xlfn.MAXIFS(F$3:F861,B$3:B861,B862)&gt;0,_xlfn.MAXIFS(F$3:F861,B$3:B861,B862),IFERROR(INDEX(Máquinas!$D$4:$D$53,MATCH(B862,Máquinas!$A$4:$A$53,0)),"")))</f>
        <v/>
      </c>
      <c r="K862" s="10" t="str">
        <f t="shared" si="41"/>
        <v/>
      </c>
      <c r="L862" s="12"/>
    </row>
    <row r="863" spans="1:12" x14ac:dyDescent="0.3">
      <c r="A863" s="14"/>
      <c r="B863" s="12"/>
      <c r="C863" s="12"/>
      <c r="D863" s="12"/>
      <c r="E863" s="13"/>
      <c r="F863" s="13"/>
      <c r="G863" s="10" t="str">
        <f t="shared" si="39"/>
        <v/>
      </c>
      <c r="H863" s="13"/>
      <c r="I863" s="10" t="str">
        <f t="shared" si="40"/>
        <v/>
      </c>
      <c r="J863" s="10" t="str">
        <f>IF(B863="","",IF(_xlfn.MAXIFS(F$3:F862,B$3:B862,B863)&gt;0,_xlfn.MAXIFS(F$3:F862,B$3:B862,B863),IFERROR(INDEX(Máquinas!$D$4:$D$53,MATCH(B863,Máquinas!$A$4:$A$53,0)),"")))</f>
        <v/>
      </c>
      <c r="K863" s="10" t="str">
        <f t="shared" si="41"/>
        <v/>
      </c>
      <c r="L863" s="12"/>
    </row>
    <row r="864" spans="1:12" x14ac:dyDescent="0.3">
      <c r="A864" s="14"/>
      <c r="B864" s="12"/>
      <c r="C864" s="12"/>
      <c r="D864" s="12"/>
      <c r="E864" s="13"/>
      <c r="F864" s="13"/>
      <c r="G864" s="10" t="str">
        <f t="shared" si="39"/>
        <v/>
      </c>
      <c r="H864" s="13"/>
      <c r="I864" s="10" t="str">
        <f t="shared" si="40"/>
        <v/>
      </c>
      <c r="J864" s="10" t="str">
        <f>IF(B864="","",IF(_xlfn.MAXIFS(F$3:F863,B$3:B863,B864)&gt;0,_xlfn.MAXIFS(F$3:F863,B$3:B863,B864),IFERROR(INDEX(Máquinas!$D$4:$D$53,MATCH(B864,Máquinas!$A$4:$A$53,0)),"")))</f>
        <v/>
      </c>
      <c r="K864" s="10" t="str">
        <f t="shared" si="41"/>
        <v/>
      </c>
      <c r="L864" s="12"/>
    </row>
    <row r="865" spans="1:12" x14ac:dyDescent="0.3">
      <c r="A865" s="14"/>
      <c r="B865" s="12"/>
      <c r="C865" s="12"/>
      <c r="D865" s="12"/>
      <c r="E865" s="13"/>
      <c r="F865" s="13"/>
      <c r="G865" s="10" t="str">
        <f t="shared" si="39"/>
        <v/>
      </c>
      <c r="H865" s="13"/>
      <c r="I865" s="10" t="str">
        <f t="shared" si="40"/>
        <v/>
      </c>
      <c r="J865" s="10" t="str">
        <f>IF(B865="","",IF(_xlfn.MAXIFS(F$3:F864,B$3:B864,B865)&gt;0,_xlfn.MAXIFS(F$3:F864,B$3:B864,B865),IFERROR(INDEX(Máquinas!$D$4:$D$53,MATCH(B865,Máquinas!$A$4:$A$53,0)),"")))</f>
        <v/>
      </c>
      <c r="K865" s="10" t="str">
        <f t="shared" si="41"/>
        <v/>
      </c>
      <c r="L865" s="12"/>
    </row>
    <row r="866" spans="1:12" x14ac:dyDescent="0.3">
      <c r="A866" s="14"/>
      <c r="B866" s="12"/>
      <c r="C866" s="12"/>
      <c r="D866" s="12"/>
      <c r="E866" s="13"/>
      <c r="F866" s="13"/>
      <c r="G866" s="10" t="str">
        <f t="shared" si="39"/>
        <v/>
      </c>
      <c r="H866" s="13"/>
      <c r="I866" s="10" t="str">
        <f t="shared" si="40"/>
        <v/>
      </c>
      <c r="J866" s="10" t="str">
        <f>IF(B866="","",IF(_xlfn.MAXIFS(F$3:F865,B$3:B865,B866)&gt;0,_xlfn.MAXIFS(F$3:F865,B$3:B865,B866),IFERROR(INDEX(Máquinas!$D$4:$D$53,MATCH(B866,Máquinas!$A$4:$A$53,0)),"")))</f>
        <v/>
      </c>
      <c r="K866" s="10" t="str">
        <f t="shared" si="41"/>
        <v/>
      </c>
      <c r="L866" s="12"/>
    </row>
    <row r="867" spans="1:12" x14ac:dyDescent="0.3">
      <c r="A867" s="14"/>
      <c r="B867" s="12"/>
      <c r="C867" s="12"/>
      <c r="D867" s="12"/>
      <c r="E867" s="13"/>
      <c r="F867" s="13"/>
      <c r="G867" s="10" t="str">
        <f t="shared" si="39"/>
        <v/>
      </c>
      <c r="H867" s="13"/>
      <c r="I867" s="10" t="str">
        <f t="shared" si="40"/>
        <v/>
      </c>
      <c r="J867" s="10" t="str">
        <f>IF(B867="","",IF(_xlfn.MAXIFS(F$3:F866,B$3:B866,B867)&gt;0,_xlfn.MAXIFS(F$3:F866,B$3:B866,B867),IFERROR(INDEX(Máquinas!$D$4:$D$53,MATCH(B867,Máquinas!$A$4:$A$53,0)),"")))</f>
        <v/>
      </c>
      <c r="K867" s="10" t="str">
        <f t="shared" si="41"/>
        <v/>
      </c>
      <c r="L867" s="12"/>
    </row>
    <row r="868" spans="1:12" x14ac:dyDescent="0.3">
      <c r="A868" s="14"/>
      <c r="B868" s="12"/>
      <c r="C868" s="12"/>
      <c r="D868" s="12"/>
      <c r="E868" s="13"/>
      <c r="F868" s="13"/>
      <c r="G868" s="10" t="str">
        <f t="shared" si="39"/>
        <v/>
      </c>
      <c r="H868" s="13"/>
      <c r="I868" s="10" t="str">
        <f t="shared" si="40"/>
        <v/>
      </c>
      <c r="J868" s="10" t="str">
        <f>IF(B868="","",IF(_xlfn.MAXIFS(F$3:F867,B$3:B867,B868)&gt;0,_xlfn.MAXIFS(F$3:F867,B$3:B867,B868),IFERROR(INDEX(Máquinas!$D$4:$D$53,MATCH(B868,Máquinas!$A$4:$A$53,0)),"")))</f>
        <v/>
      </c>
      <c r="K868" s="10" t="str">
        <f t="shared" si="41"/>
        <v/>
      </c>
      <c r="L868" s="12"/>
    </row>
    <row r="869" spans="1:12" x14ac:dyDescent="0.3">
      <c r="A869" s="14"/>
      <c r="B869" s="12"/>
      <c r="C869" s="12"/>
      <c r="D869" s="12"/>
      <c r="E869" s="13"/>
      <c r="F869" s="13"/>
      <c r="G869" s="10" t="str">
        <f t="shared" si="39"/>
        <v/>
      </c>
      <c r="H869" s="13"/>
      <c r="I869" s="10" t="str">
        <f t="shared" si="40"/>
        <v/>
      </c>
      <c r="J869" s="10" t="str">
        <f>IF(B869="","",IF(_xlfn.MAXIFS(F$3:F868,B$3:B868,B869)&gt;0,_xlfn.MAXIFS(F$3:F868,B$3:B868,B869),IFERROR(INDEX(Máquinas!$D$4:$D$53,MATCH(B869,Máquinas!$A$4:$A$53,0)),"")))</f>
        <v/>
      </c>
      <c r="K869" s="10" t="str">
        <f t="shared" si="41"/>
        <v/>
      </c>
      <c r="L869" s="12"/>
    </row>
    <row r="870" spans="1:12" x14ac:dyDescent="0.3">
      <c r="A870" s="14"/>
      <c r="B870" s="12"/>
      <c r="C870" s="12"/>
      <c r="D870" s="12"/>
      <c r="E870" s="13"/>
      <c r="F870" s="13"/>
      <c r="G870" s="10" t="str">
        <f t="shared" si="39"/>
        <v/>
      </c>
      <c r="H870" s="13"/>
      <c r="I870" s="10" t="str">
        <f t="shared" si="40"/>
        <v/>
      </c>
      <c r="J870" s="10" t="str">
        <f>IF(B870="","",IF(_xlfn.MAXIFS(F$3:F869,B$3:B869,B870)&gt;0,_xlfn.MAXIFS(F$3:F869,B$3:B869,B870),IFERROR(INDEX(Máquinas!$D$4:$D$53,MATCH(B870,Máquinas!$A$4:$A$53,0)),"")))</f>
        <v/>
      </c>
      <c r="K870" s="10" t="str">
        <f t="shared" si="41"/>
        <v/>
      </c>
      <c r="L870" s="12"/>
    </row>
    <row r="871" spans="1:12" x14ac:dyDescent="0.3">
      <c r="A871" s="14"/>
      <c r="B871" s="12"/>
      <c r="C871" s="12"/>
      <c r="D871" s="12"/>
      <c r="E871" s="13"/>
      <c r="F871" s="13"/>
      <c r="G871" s="10" t="str">
        <f t="shared" si="39"/>
        <v/>
      </c>
      <c r="H871" s="13"/>
      <c r="I871" s="10" t="str">
        <f t="shared" si="40"/>
        <v/>
      </c>
      <c r="J871" s="10" t="str">
        <f>IF(B871="","",IF(_xlfn.MAXIFS(F$3:F870,B$3:B870,B871)&gt;0,_xlfn.MAXIFS(F$3:F870,B$3:B870,B871),IFERROR(INDEX(Máquinas!$D$4:$D$53,MATCH(B871,Máquinas!$A$4:$A$53,0)),"")))</f>
        <v/>
      </c>
      <c r="K871" s="10" t="str">
        <f t="shared" si="41"/>
        <v/>
      </c>
      <c r="L871" s="12"/>
    </row>
    <row r="872" spans="1:12" x14ac:dyDescent="0.3">
      <c r="A872" s="14"/>
      <c r="B872" s="12"/>
      <c r="C872" s="12"/>
      <c r="D872" s="12"/>
      <c r="E872" s="13"/>
      <c r="F872" s="13"/>
      <c r="G872" s="10" t="str">
        <f t="shared" si="39"/>
        <v/>
      </c>
      <c r="H872" s="13"/>
      <c r="I872" s="10" t="str">
        <f t="shared" si="40"/>
        <v/>
      </c>
      <c r="J872" s="10" t="str">
        <f>IF(B872="","",IF(_xlfn.MAXIFS(F$3:F871,B$3:B871,B872)&gt;0,_xlfn.MAXIFS(F$3:F871,B$3:B871,B872),IFERROR(INDEX(Máquinas!$D$4:$D$53,MATCH(B872,Máquinas!$A$4:$A$53,0)),"")))</f>
        <v/>
      </c>
      <c r="K872" s="10" t="str">
        <f t="shared" si="41"/>
        <v/>
      </c>
      <c r="L872" s="12"/>
    </row>
    <row r="873" spans="1:12" x14ac:dyDescent="0.3">
      <c r="A873" s="14"/>
      <c r="B873" s="12"/>
      <c r="C873" s="12"/>
      <c r="D873" s="12"/>
      <c r="E873" s="13"/>
      <c r="F873" s="13"/>
      <c r="G873" s="10" t="str">
        <f t="shared" si="39"/>
        <v/>
      </c>
      <c r="H873" s="13"/>
      <c r="I873" s="10" t="str">
        <f t="shared" si="40"/>
        <v/>
      </c>
      <c r="J873" s="10" t="str">
        <f>IF(B873="","",IF(_xlfn.MAXIFS(F$3:F872,B$3:B872,B873)&gt;0,_xlfn.MAXIFS(F$3:F872,B$3:B872,B873),IFERROR(INDEX(Máquinas!$D$4:$D$53,MATCH(B873,Máquinas!$A$4:$A$53,0)),"")))</f>
        <v/>
      </c>
      <c r="K873" s="10" t="str">
        <f t="shared" si="41"/>
        <v/>
      </c>
      <c r="L873" s="12"/>
    </row>
    <row r="874" spans="1:12" x14ac:dyDescent="0.3">
      <c r="A874" s="14"/>
      <c r="B874" s="12"/>
      <c r="C874" s="12"/>
      <c r="D874" s="12"/>
      <c r="E874" s="13"/>
      <c r="F874" s="13"/>
      <c r="G874" s="10" t="str">
        <f t="shared" si="39"/>
        <v/>
      </c>
      <c r="H874" s="13"/>
      <c r="I874" s="10" t="str">
        <f t="shared" si="40"/>
        <v/>
      </c>
      <c r="J874" s="10" t="str">
        <f>IF(B874="","",IF(_xlfn.MAXIFS(F$3:F873,B$3:B873,B874)&gt;0,_xlfn.MAXIFS(F$3:F873,B$3:B873,B874),IFERROR(INDEX(Máquinas!$D$4:$D$53,MATCH(B874,Máquinas!$A$4:$A$53,0)),"")))</f>
        <v/>
      </c>
      <c r="K874" s="10" t="str">
        <f t="shared" si="41"/>
        <v/>
      </c>
      <c r="L874" s="12"/>
    </row>
    <row r="875" spans="1:12" x14ac:dyDescent="0.3">
      <c r="A875" s="14"/>
      <c r="B875" s="12"/>
      <c r="C875" s="12"/>
      <c r="D875" s="12"/>
      <c r="E875" s="13"/>
      <c r="F875" s="13"/>
      <c r="G875" s="10" t="str">
        <f t="shared" si="39"/>
        <v/>
      </c>
      <c r="H875" s="13"/>
      <c r="I875" s="10" t="str">
        <f t="shared" si="40"/>
        <v/>
      </c>
      <c r="J875" s="10" t="str">
        <f>IF(B875="","",IF(_xlfn.MAXIFS(F$3:F874,B$3:B874,B875)&gt;0,_xlfn.MAXIFS(F$3:F874,B$3:B874,B875),IFERROR(INDEX(Máquinas!$D$4:$D$53,MATCH(B875,Máquinas!$A$4:$A$53,0)),"")))</f>
        <v/>
      </c>
      <c r="K875" s="10" t="str">
        <f t="shared" si="41"/>
        <v/>
      </c>
      <c r="L875" s="12"/>
    </row>
    <row r="876" spans="1:12" x14ac:dyDescent="0.3">
      <c r="A876" s="14"/>
      <c r="B876" s="12"/>
      <c r="C876" s="12"/>
      <c r="D876" s="12"/>
      <c r="E876" s="13"/>
      <c r="F876" s="13"/>
      <c r="G876" s="10" t="str">
        <f t="shared" si="39"/>
        <v/>
      </c>
      <c r="H876" s="13"/>
      <c r="I876" s="10" t="str">
        <f t="shared" si="40"/>
        <v/>
      </c>
      <c r="J876" s="10" t="str">
        <f>IF(B876="","",IF(_xlfn.MAXIFS(F$3:F875,B$3:B875,B876)&gt;0,_xlfn.MAXIFS(F$3:F875,B$3:B875,B876),IFERROR(INDEX(Máquinas!$D$4:$D$53,MATCH(B876,Máquinas!$A$4:$A$53,0)),"")))</f>
        <v/>
      </c>
      <c r="K876" s="10" t="str">
        <f t="shared" si="41"/>
        <v/>
      </c>
      <c r="L876" s="12"/>
    </row>
    <row r="877" spans="1:12" x14ac:dyDescent="0.3">
      <c r="A877" s="14"/>
      <c r="B877" s="12"/>
      <c r="C877" s="12"/>
      <c r="D877" s="12"/>
      <c r="E877" s="13"/>
      <c r="F877" s="13"/>
      <c r="G877" s="10" t="str">
        <f t="shared" si="39"/>
        <v/>
      </c>
      <c r="H877" s="13"/>
      <c r="I877" s="10" t="str">
        <f t="shared" si="40"/>
        <v/>
      </c>
      <c r="J877" s="10" t="str">
        <f>IF(B877="","",IF(_xlfn.MAXIFS(F$3:F876,B$3:B876,B877)&gt;0,_xlfn.MAXIFS(F$3:F876,B$3:B876,B877),IFERROR(INDEX(Máquinas!$D$4:$D$53,MATCH(B877,Máquinas!$A$4:$A$53,0)),"")))</f>
        <v/>
      </c>
      <c r="K877" s="10" t="str">
        <f t="shared" si="41"/>
        <v/>
      </c>
      <c r="L877" s="12"/>
    </row>
    <row r="878" spans="1:12" x14ac:dyDescent="0.3">
      <c r="A878" s="14"/>
      <c r="B878" s="12"/>
      <c r="C878" s="12"/>
      <c r="D878" s="12"/>
      <c r="E878" s="13"/>
      <c r="F878" s="13"/>
      <c r="G878" s="10" t="str">
        <f t="shared" si="39"/>
        <v/>
      </c>
      <c r="H878" s="13"/>
      <c r="I878" s="10" t="str">
        <f t="shared" si="40"/>
        <v/>
      </c>
      <c r="J878" s="10" t="str">
        <f>IF(B878="","",IF(_xlfn.MAXIFS(F$3:F877,B$3:B877,B878)&gt;0,_xlfn.MAXIFS(F$3:F877,B$3:B877,B878),IFERROR(INDEX(Máquinas!$D$4:$D$53,MATCH(B878,Máquinas!$A$4:$A$53,0)),"")))</f>
        <v/>
      </c>
      <c r="K878" s="10" t="str">
        <f t="shared" si="41"/>
        <v/>
      </c>
      <c r="L878" s="12"/>
    </row>
    <row r="879" spans="1:12" x14ac:dyDescent="0.3">
      <c r="A879" s="14"/>
      <c r="B879" s="12"/>
      <c r="C879" s="12"/>
      <c r="D879" s="12"/>
      <c r="E879" s="13"/>
      <c r="F879" s="13"/>
      <c r="G879" s="10" t="str">
        <f t="shared" si="39"/>
        <v/>
      </c>
      <c r="H879" s="13"/>
      <c r="I879" s="10" t="str">
        <f t="shared" si="40"/>
        <v/>
      </c>
      <c r="J879" s="10" t="str">
        <f>IF(B879="","",IF(_xlfn.MAXIFS(F$3:F878,B$3:B878,B879)&gt;0,_xlfn.MAXIFS(F$3:F878,B$3:B878,B879),IFERROR(INDEX(Máquinas!$D$4:$D$53,MATCH(B879,Máquinas!$A$4:$A$53,0)),"")))</f>
        <v/>
      </c>
      <c r="K879" s="10" t="str">
        <f t="shared" si="41"/>
        <v/>
      </c>
      <c r="L879" s="12"/>
    </row>
    <row r="880" spans="1:12" x14ac:dyDescent="0.3">
      <c r="A880" s="14"/>
      <c r="B880" s="12"/>
      <c r="C880" s="12"/>
      <c r="D880" s="12"/>
      <c r="E880" s="13"/>
      <c r="F880" s="13"/>
      <c r="G880" s="10" t="str">
        <f t="shared" si="39"/>
        <v/>
      </c>
      <c r="H880" s="13"/>
      <c r="I880" s="10" t="str">
        <f t="shared" si="40"/>
        <v/>
      </c>
      <c r="J880" s="10" t="str">
        <f>IF(B880="","",IF(_xlfn.MAXIFS(F$3:F879,B$3:B879,B880)&gt;0,_xlfn.MAXIFS(F$3:F879,B$3:B879,B880),IFERROR(INDEX(Máquinas!$D$4:$D$53,MATCH(B880,Máquinas!$A$4:$A$53,0)),"")))</f>
        <v/>
      </c>
      <c r="K880" s="10" t="str">
        <f t="shared" si="41"/>
        <v/>
      </c>
      <c r="L880" s="12"/>
    </row>
    <row r="881" spans="1:12" x14ac:dyDescent="0.3">
      <c r="A881" s="14"/>
      <c r="B881" s="12"/>
      <c r="C881" s="12"/>
      <c r="D881" s="12"/>
      <c r="E881" s="13"/>
      <c r="F881" s="13"/>
      <c r="G881" s="10" t="str">
        <f t="shared" si="39"/>
        <v/>
      </c>
      <c r="H881" s="13"/>
      <c r="I881" s="10" t="str">
        <f t="shared" si="40"/>
        <v/>
      </c>
      <c r="J881" s="10" t="str">
        <f>IF(B881="","",IF(_xlfn.MAXIFS(F$3:F880,B$3:B880,B881)&gt;0,_xlfn.MAXIFS(F$3:F880,B$3:B880,B881),IFERROR(INDEX(Máquinas!$D$4:$D$53,MATCH(B881,Máquinas!$A$4:$A$53,0)),"")))</f>
        <v/>
      </c>
      <c r="K881" s="10" t="str">
        <f t="shared" si="41"/>
        <v/>
      </c>
      <c r="L881" s="12"/>
    </row>
    <row r="882" spans="1:12" x14ac:dyDescent="0.3">
      <c r="A882" s="14"/>
      <c r="B882" s="12"/>
      <c r="C882" s="12"/>
      <c r="D882" s="12"/>
      <c r="E882" s="13"/>
      <c r="F882" s="13"/>
      <c r="G882" s="10" t="str">
        <f t="shared" si="39"/>
        <v/>
      </c>
      <c r="H882" s="13"/>
      <c r="I882" s="10" t="str">
        <f t="shared" si="40"/>
        <v/>
      </c>
      <c r="J882" s="10" t="str">
        <f>IF(B882="","",IF(_xlfn.MAXIFS(F$3:F881,B$3:B881,B882)&gt;0,_xlfn.MAXIFS(F$3:F881,B$3:B881,B882),IFERROR(INDEX(Máquinas!$D$4:$D$53,MATCH(B882,Máquinas!$A$4:$A$53,0)),"")))</f>
        <v/>
      </c>
      <c r="K882" s="10" t="str">
        <f t="shared" si="41"/>
        <v/>
      </c>
      <c r="L882" s="12"/>
    </row>
    <row r="883" spans="1:12" x14ac:dyDescent="0.3">
      <c r="A883" s="14"/>
      <c r="B883" s="12"/>
      <c r="C883" s="12"/>
      <c r="D883" s="12"/>
      <c r="E883" s="13"/>
      <c r="F883" s="13"/>
      <c r="G883" s="10" t="str">
        <f t="shared" si="39"/>
        <v/>
      </c>
      <c r="H883" s="13"/>
      <c r="I883" s="10" t="str">
        <f t="shared" si="40"/>
        <v/>
      </c>
      <c r="J883" s="10" t="str">
        <f>IF(B883="","",IF(_xlfn.MAXIFS(F$3:F882,B$3:B882,B883)&gt;0,_xlfn.MAXIFS(F$3:F882,B$3:B882,B883),IFERROR(INDEX(Máquinas!$D$4:$D$53,MATCH(B883,Máquinas!$A$4:$A$53,0)),"")))</f>
        <v/>
      </c>
      <c r="K883" s="10" t="str">
        <f t="shared" si="41"/>
        <v/>
      </c>
      <c r="L883" s="12"/>
    </row>
    <row r="884" spans="1:12" x14ac:dyDescent="0.3">
      <c r="A884" s="14"/>
      <c r="B884" s="12"/>
      <c r="C884" s="12"/>
      <c r="D884" s="12"/>
      <c r="E884" s="13"/>
      <c r="F884" s="13"/>
      <c r="G884" s="10" t="str">
        <f t="shared" si="39"/>
        <v/>
      </c>
      <c r="H884" s="13"/>
      <c r="I884" s="10" t="str">
        <f t="shared" si="40"/>
        <v/>
      </c>
      <c r="J884" s="10" t="str">
        <f>IF(B884="","",IF(_xlfn.MAXIFS(F$3:F883,B$3:B883,B884)&gt;0,_xlfn.MAXIFS(F$3:F883,B$3:B883,B884),IFERROR(INDEX(Máquinas!$D$4:$D$53,MATCH(B884,Máquinas!$A$4:$A$53,0)),"")))</f>
        <v/>
      </c>
      <c r="K884" s="10" t="str">
        <f t="shared" si="41"/>
        <v/>
      </c>
      <c r="L884" s="12"/>
    </row>
    <row r="885" spans="1:12" x14ac:dyDescent="0.3">
      <c r="A885" s="14"/>
      <c r="B885" s="12"/>
      <c r="C885" s="12"/>
      <c r="D885" s="12"/>
      <c r="E885" s="13"/>
      <c r="F885" s="13"/>
      <c r="G885" s="10" t="str">
        <f t="shared" si="39"/>
        <v/>
      </c>
      <c r="H885" s="13"/>
      <c r="I885" s="10" t="str">
        <f t="shared" si="40"/>
        <v/>
      </c>
      <c r="J885" s="10" t="str">
        <f>IF(B885="","",IF(_xlfn.MAXIFS(F$3:F884,B$3:B884,B885)&gt;0,_xlfn.MAXIFS(F$3:F884,B$3:B884,B885),IFERROR(INDEX(Máquinas!$D$4:$D$53,MATCH(B885,Máquinas!$A$4:$A$53,0)),"")))</f>
        <v/>
      </c>
      <c r="K885" s="10" t="str">
        <f t="shared" si="41"/>
        <v/>
      </c>
      <c r="L885" s="12"/>
    </row>
    <row r="886" spans="1:12" x14ac:dyDescent="0.3">
      <c r="A886" s="14"/>
      <c r="B886" s="12"/>
      <c r="C886" s="12"/>
      <c r="D886" s="12"/>
      <c r="E886" s="13"/>
      <c r="F886" s="13"/>
      <c r="G886" s="10" t="str">
        <f t="shared" si="39"/>
        <v/>
      </c>
      <c r="H886" s="13"/>
      <c r="I886" s="10" t="str">
        <f t="shared" si="40"/>
        <v/>
      </c>
      <c r="J886" s="10" t="str">
        <f>IF(B886="","",IF(_xlfn.MAXIFS(F$3:F885,B$3:B885,B886)&gt;0,_xlfn.MAXIFS(F$3:F885,B$3:B885,B886),IFERROR(INDEX(Máquinas!$D$4:$D$53,MATCH(B886,Máquinas!$A$4:$A$53,0)),"")))</f>
        <v/>
      </c>
      <c r="K886" s="10" t="str">
        <f t="shared" si="41"/>
        <v/>
      </c>
      <c r="L886" s="12"/>
    </row>
    <row r="887" spans="1:12" x14ac:dyDescent="0.3">
      <c r="A887" s="14"/>
      <c r="B887" s="12"/>
      <c r="C887" s="12"/>
      <c r="D887" s="12"/>
      <c r="E887" s="13"/>
      <c r="F887" s="13"/>
      <c r="G887" s="10" t="str">
        <f t="shared" si="39"/>
        <v/>
      </c>
      <c r="H887" s="13"/>
      <c r="I887" s="10" t="str">
        <f t="shared" si="40"/>
        <v/>
      </c>
      <c r="J887" s="10" t="str">
        <f>IF(B887="","",IF(_xlfn.MAXIFS(F$3:F886,B$3:B886,B887)&gt;0,_xlfn.MAXIFS(F$3:F886,B$3:B886,B887),IFERROR(INDEX(Máquinas!$D$4:$D$53,MATCH(B887,Máquinas!$A$4:$A$53,0)),"")))</f>
        <v/>
      </c>
      <c r="K887" s="10" t="str">
        <f t="shared" si="41"/>
        <v/>
      </c>
      <c r="L887" s="12"/>
    </row>
    <row r="888" spans="1:12" x14ac:dyDescent="0.3">
      <c r="A888" s="14"/>
      <c r="B888" s="12"/>
      <c r="C888" s="12"/>
      <c r="D888" s="12"/>
      <c r="E888" s="13"/>
      <c r="F888" s="13"/>
      <c r="G888" s="10" t="str">
        <f t="shared" si="39"/>
        <v/>
      </c>
      <c r="H888" s="13"/>
      <c r="I888" s="10" t="str">
        <f t="shared" si="40"/>
        <v/>
      </c>
      <c r="J888" s="10" t="str">
        <f>IF(B888="","",IF(_xlfn.MAXIFS(F$3:F887,B$3:B887,B888)&gt;0,_xlfn.MAXIFS(F$3:F887,B$3:B887,B888),IFERROR(INDEX(Máquinas!$D$4:$D$53,MATCH(B888,Máquinas!$A$4:$A$53,0)),"")))</f>
        <v/>
      </c>
      <c r="K888" s="10" t="str">
        <f t="shared" si="41"/>
        <v/>
      </c>
      <c r="L888" s="12"/>
    </row>
    <row r="889" spans="1:12" x14ac:dyDescent="0.3">
      <c r="A889" s="14"/>
      <c r="B889" s="12"/>
      <c r="C889" s="12"/>
      <c r="D889" s="12"/>
      <c r="E889" s="13"/>
      <c r="F889" s="13"/>
      <c r="G889" s="10" t="str">
        <f t="shared" si="39"/>
        <v/>
      </c>
      <c r="H889" s="13"/>
      <c r="I889" s="10" t="str">
        <f t="shared" si="40"/>
        <v/>
      </c>
      <c r="J889" s="10" t="str">
        <f>IF(B889="","",IF(_xlfn.MAXIFS(F$3:F888,B$3:B888,B889)&gt;0,_xlfn.MAXIFS(F$3:F888,B$3:B888,B889),IFERROR(INDEX(Máquinas!$D$4:$D$53,MATCH(B889,Máquinas!$A$4:$A$53,0)),"")))</f>
        <v/>
      </c>
      <c r="K889" s="10" t="str">
        <f t="shared" si="41"/>
        <v/>
      </c>
      <c r="L889" s="12"/>
    </row>
    <row r="890" spans="1:12" x14ac:dyDescent="0.3">
      <c r="A890" s="14"/>
      <c r="B890" s="12"/>
      <c r="C890" s="12"/>
      <c r="D890" s="12"/>
      <c r="E890" s="13"/>
      <c r="F890" s="13"/>
      <c r="G890" s="10" t="str">
        <f t="shared" si="39"/>
        <v/>
      </c>
      <c r="H890" s="13"/>
      <c r="I890" s="10" t="str">
        <f t="shared" si="40"/>
        <v/>
      </c>
      <c r="J890" s="10" t="str">
        <f>IF(B890="","",IF(_xlfn.MAXIFS(F$3:F889,B$3:B889,B890)&gt;0,_xlfn.MAXIFS(F$3:F889,B$3:B889,B890),IFERROR(INDEX(Máquinas!$D$4:$D$53,MATCH(B890,Máquinas!$A$4:$A$53,0)),"")))</f>
        <v/>
      </c>
      <c r="K890" s="10" t="str">
        <f t="shared" si="41"/>
        <v/>
      </c>
      <c r="L890" s="12"/>
    </row>
    <row r="891" spans="1:12" x14ac:dyDescent="0.3">
      <c r="A891" s="14"/>
      <c r="B891" s="12"/>
      <c r="C891" s="12"/>
      <c r="D891" s="12"/>
      <c r="E891" s="13"/>
      <c r="F891" s="13"/>
      <c r="G891" s="10" t="str">
        <f t="shared" si="39"/>
        <v/>
      </c>
      <c r="H891" s="13"/>
      <c r="I891" s="10" t="str">
        <f t="shared" si="40"/>
        <v/>
      </c>
      <c r="J891" s="10" t="str">
        <f>IF(B891="","",IF(_xlfn.MAXIFS(F$3:F890,B$3:B890,B891)&gt;0,_xlfn.MAXIFS(F$3:F890,B$3:B890,B891),IFERROR(INDEX(Máquinas!$D$4:$D$53,MATCH(B891,Máquinas!$A$4:$A$53,0)),"")))</f>
        <v/>
      </c>
      <c r="K891" s="10" t="str">
        <f t="shared" si="41"/>
        <v/>
      </c>
      <c r="L891" s="12"/>
    </row>
    <row r="892" spans="1:12" x14ac:dyDescent="0.3">
      <c r="A892" s="14"/>
      <c r="B892" s="12"/>
      <c r="C892" s="12"/>
      <c r="D892" s="12"/>
      <c r="E892" s="13"/>
      <c r="F892" s="13"/>
      <c r="G892" s="10" t="str">
        <f t="shared" si="39"/>
        <v/>
      </c>
      <c r="H892" s="13"/>
      <c r="I892" s="10" t="str">
        <f t="shared" si="40"/>
        <v/>
      </c>
      <c r="J892" s="10" t="str">
        <f>IF(B892="","",IF(_xlfn.MAXIFS(F$3:F891,B$3:B891,B892)&gt;0,_xlfn.MAXIFS(F$3:F891,B$3:B891,B892),IFERROR(INDEX(Máquinas!$D$4:$D$53,MATCH(B892,Máquinas!$A$4:$A$53,0)),"")))</f>
        <v/>
      </c>
      <c r="K892" s="10" t="str">
        <f t="shared" si="41"/>
        <v/>
      </c>
      <c r="L892" s="12"/>
    </row>
    <row r="893" spans="1:12" x14ac:dyDescent="0.3">
      <c r="A893" s="14"/>
      <c r="B893" s="12"/>
      <c r="C893" s="12"/>
      <c r="D893" s="12"/>
      <c r="E893" s="13"/>
      <c r="F893" s="13"/>
      <c r="G893" s="10" t="str">
        <f t="shared" si="39"/>
        <v/>
      </c>
      <c r="H893" s="13"/>
      <c r="I893" s="10" t="str">
        <f t="shared" si="40"/>
        <v/>
      </c>
      <c r="J893" s="10" t="str">
        <f>IF(B893="","",IF(_xlfn.MAXIFS(F$3:F892,B$3:B892,B893)&gt;0,_xlfn.MAXIFS(F$3:F892,B$3:B892,B893),IFERROR(INDEX(Máquinas!$D$4:$D$53,MATCH(B893,Máquinas!$A$4:$A$53,0)),"")))</f>
        <v/>
      </c>
      <c r="K893" s="10" t="str">
        <f t="shared" si="41"/>
        <v/>
      </c>
      <c r="L893" s="12"/>
    </row>
    <row r="894" spans="1:12" x14ac:dyDescent="0.3">
      <c r="A894" s="14"/>
      <c r="B894" s="12"/>
      <c r="C894" s="12"/>
      <c r="D894" s="12"/>
      <c r="E894" s="13"/>
      <c r="F894" s="13"/>
      <c r="G894" s="10" t="str">
        <f t="shared" si="39"/>
        <v/>
      </c>
      <c r="H894" s="13"/>
      <c r="I894" s="10" t="str">
        <f t="shared" si="40"/>
        <v/>
      </c>
      <c r="J894" s="10" t="str">
        <f>IF(B894="","",IF(_xlfn.MAXIFS(F$3:F893,B$3:B893,B894)&gt;0,_xlfn.MAXIFS(F$3:F893,B$3:B893,B894),IFERROR(INDEX(Máquinas!$D$4:$D$53,MATCH(B894,Máquinas!$A$4:$A$53,0)),"")))</f>
        <v/>
      </c>
      <c r="K894" s="10" t="str">
        <f t="shared" si="41"/>
        <v/>
      </c>
      <c r="L894" s="12"/>
    </row>
    <row r="895" spans="1:12" x14ac:dyDescent="0.3">
      <c r="A895" s="14"/>
      <c r="B895" s="12"/>
      <c r="C895" s="12"/>
      <c r="D895" s="12"/>
      <c r="E895" s="13"/>
      <c r="F895" s="13"/>
      <c r="G895" s="10" t="str">
        <f t="shared" si="39"/>
        <v/>
      </c>
      <c r="H895" s="13"/>
      <c r="I895" s="10" t="str">
        <f t="shared" si="40"/>
        <v/>
      </c>
      <c r="J895" s="10" t="str">
        <f>IF(B895="","",IF(_xlfn.MAXIFS(F$3:F894,B$3:B894,B895)&gt;0,_xlfn.MAXIFS(F$3:F894,B$3:B894,B895),IFERROR(INDEX(Máquinas!$D$4:$D$53,MATCH(B895,Máquinas!$A$4:$A$53,0)),"")))</f>
        <v/>
      </c>
      <c r="K895" s="10" t="str">
        <f t="shared" si="41"/>
        <v/>
      </c>
      <c r="L895" s="12"/>
    </row>
    <row r="896" spans="1:12" x14ac:dyDescent="0.3">
      <c r="A896" s="14"/>
      <c r="B896" s="12"/>
      <c r="C896" s="12"/>
      <c r="D896" s="12"/>
      <c r="E896" s="13"/>
      <c r="F896" s="13"/>
      <c r="G896" s="10" t="str">
        <f t="shared" si="39"/>
        <v/>
      </c>
      <c r="H896" s="13"/>
      <c r="I896" s="10" t="str">
        <f t="shared" si="40"/>
        <v/>
      </c>
      <c r="J896" s="10" t="str">
        <f>IF(B896="","",IF(_xlfn.MAXIFS(F$3:F895,B$3:B895,B896)&gt;0,_xlfn.MAXIFS(F$3:F895,B$3:B895,B896),IFERROR(INDEX(Máquinas!$D$4:$D$53,MATCH(B896,Máquinas!$A$4:$A$53,0)),"")))</f>
        <v/>
      </c>
      <c r="K896" s="10" t="str">
        <f t="shared" si="41"/>
        <v/>
      </c>
      <c r="L896" s="12"/>
    </row>
    <row r="897" spans="1:12" x14ac:dyDescent="0.3">
      <c r="A897" s="14"/>
      <c r="B897" s="12"/>
      <c r="C897" s="12"/>
      <c r="D897" s="12"/>
      <c r="E897" s="13"/>
      <c r="F897" s="13"/>
      <c r="G897" s="10" t="str">
        <f t="shared" si="39"/>
        <v/>
      </c>
      <c r="H897" s="13"/>
      <c r="I897" s="10" t="str">
        <f t="shared" si="40"/>
        <v/>
      </c>
      <c r="J897" s="10" t="str">
        <f>IF(B897="","",IF(_xlfn.MAXIFS(F$3:F896,B$3:B896,B897)&gt;0,_xlfn.MAXIFS(F$3:F896,B$3:B896,B897),IFERROR(INDEX(Máquinas!$D$4:$D$53,MATCH(B897,Máquinas!$A$4:$A$53,0)),"")))</f>
        <v/>
      </c>
      <c r="K897" s="10" t="str">
        <f t="shared" si="41"/>
        <v/>
      </c>
      <c r="L897" s="12"/>
    </row>
    <row r="898" spans="1:12" x14ac:dyDescent="0.3">
      <c r="A898" s="14"/>
      <c r="B898" s="12"/>
      <c r="C898" s="12"/>
      <c r="D898" s="12"/>
      <c r="E898" s="13"/>
      <c r="F898" s="13"/>
      <c r="G898" s="10" t="str">
        <f t="shared" si="39"/>
        <v/>
      </c>
      <c r="H898" s="13"/>
      <c r="I898" s="10" t="str">
        <f t="shared" si="40"/>
        <v/>
      </c>
      <c r="J898" s="10" t="str">
        <f>IF(B898="","",IF(_xlfn.MAXIFS(F$3:F897,B$3:B897,B898)&gt;0,_xlfn.MAXIFS(F$3:F897,B$3:B897,B898),IFERROR(INDEX(Máquinas!$D$4:$D$53,MATCH(B898,Máquinas!$A$4:$A$53,0)),"")))</f>
        <v/>
      </c>
      <c r="K898" s="10" t="str">
        <f t="shared" si="41"/>
        <v/>
      </c>
      <c r="L898" s="12"/>
    </row>
    <row r="899" spans="1:12" x14ac:dyDescent="0.3">
      <c r="A899" s="14"/>
      <c r="B899" s="12"/>
      <c r="C899" s="12"/>
      <c r="D899" s="12"/>
      <c r="E899" s="13"/>
      <c r="F899" s="13"/>
      <c r="G899" s="10" t="str">
        <f t="shared" si="39"/>
        <v/>
      </c>
      <c r="H899" s="13"/>
      <c r="I899" s="10" t="str">
        <f t="shared" si="40"/>
        <v/>
      </c>
      <c r="J899" s="10" t="str">
        <f>IF(B899="","",IF(_xlfn.MAXIFS(F$3:F898,B$3:B898,B899)&gt;0,_xlfn.MAXIFS(F$3:F898,B$3:B898,B899),IFERROR(INDEX(Máquinas!$D$4:$D$53,MATCH(B899,Máquinas!$A$4:$A$53,0)),"")))</f>
        <v/>
      </c>
      <c r="K899" s="10" t="str">
        <f t="shared" si="41"/>
        <v/>
      </c>
      <c r="L899" s="12"/>
    </row>
    <row r="900" spans="1:12" x14ac:dyDescent="0.3">
      <c r="A900" s="14"/>
      <c r="B900" s="12"/>
      <c r="C900" s="12"/>
      <c r="D900" s="12"/>
      <c r="E900" s="13"/>
      <c r="F900" s="13"/>
      <c r="G900" s="10" t="str">
        <f t="shared" ref="G900:G963" si="42">IF(OR(E900="",F900=""),"",ROUND(F900-E900,1))</f>
        <v/>
      </c>
      <c r="H900" s="13"/>
      <c r="I900" s="10" t="str">
        <f t="shared" ref="I900:I963" si="43">IF(OR(G900="",H900=""),"",ROUND(G900-H900,1))</f>
        <v/>
      </c>
      <c r="J900" s="10" t="str">
        <f>IF(B900="","",IF(_xlfn.MAXIFS(F$3:F899,B$3:B899,B900)&gt;0,_xlfn.MAXIFS(F$3:F899,B$3:B899,B900),IFERROR(INDEX(Máquinas!$D$4:$D$53,MATCH(B900,Máquinas!$A$4:$A$53,0)),"")))</f>
        <v/>
      </c>
      <c r="K900" s="10" t="str">
        <f t="shared" ref="K900:K963" si="44">IF(OR(E900="",J900=""),"",ROUND(E900-J900,1))</f>
        <v/>
      </c>
      <c r="L900" s="12"/>
    </row>
    <row r="901" spans="1:12" x14ac:dyDescent="0.3">
      <c r="A901" s="14"/>
      <c r="B901" s="12"/>
      <c r="C901" s="12"/>
      <c r="D901" s="12"/>
      <c r="E901" s="13"/>
      <c r="F901" s="13"/>
      <c r="G901" s="10" t="str">
        <f t="shared" si="42"/>
        <v/>
      </c>
      <c r="H901" s="13"/>
      <c r="I901" s="10" t="str">
        <f t="shared" si="43"/>
        <v/>
      </c>
      <c r="J901" s="10" t="str">
        <f>IF(B901="","",IF(_xlfn.MAXIFS(F$3:F900,B$3:B900,B901)&gt;0,_xlfn.MAXIFS(F$3:F900,B$3:B900,B901),IFERROR(INDEX(Máquinas!$D$4:$D$53,MATCH(B901,Máquinas!$A$4:$A$53,0)),"")))</f>
        <v/>
      </c>
      <c r="K901" s="10" t="str">
        <f t="shared" si="44"/>
        <v/>
      </c>
      <c r="L901" s="12"/>
    </row>
    <row r="902" spans="1:12" x14ac:dyDescent="0.3">
      <c r="A902" s="14"/>
      <c r="B902" s="12"/>
      <c r="C902" s="12"/>
      <c r="D902" s="12"/>
      <c r="E902" s="13"/>
      <c r="F902" s="13"/>
      <c r="G902" s="10" t="str">
        <f t="shared" si="42"/>
        <v/>
      </c>
      <c r="H902" s="13"/>
      <c r="I902" s="10" t="str">
        <f t="shared" si="43"/>
        <v/>
      </c>
      <c r="J902" s="10" t="str">
        <f>IF(B902="","",IF(_xlfn.MAXIFS(F$3:F901,B$3:B901,B902)&gt;0,_xlfn.MAXIFS(F$3:F901,B$3:B901,B902),IFERROR(INDEX(Máquinas!$D$4:$D$53,MATCH(B902,Máquinas!$A$4:$A$53,0)),"")))</f>
        <v/>
      </c>
      <c r="K902" s="10" t="str">
        <f t="shared" si="44"/>
        <v/>
      </c>
      <c r="L902" s="12"/>
    </row>
    <row r="903" spans="1:12" x14ac:dyDescent="0.3">
      <c r="A903" s="14"/>
      <c r="B903" s="12"/>
      <c r="C903" s="12"/>
      <c r="D903" s="12"/>
      <c r="E903" s="13"/>
      <c r="F903" s="13"/>
      <c r="G903" s="10" t="str">
        <f t="shared" si="42"/>
        <v/>
      </c>
      <c r="H903" s="13"/>
      <c r="I903" s="10" t="str">
        <f t="shared" si="43"/>
        <v/>
      </c>
      <c r="J903" s="10" t="str">
        <f>IF(B903="","",IF(_xlfn.MAXIFS(F$3:F902,B$3:B902,B903)&gt;0,_xlfn.MAXIFS(F$3:F902,B$3:B902,B903),IFERROR(INDEX(Máquinas!$D$4:$D$53,MATCH(B903,Máquinas!$A$4:$A$53,0)),"")))</f>
        <v/>
      </c>
      <c r="K903" s="10" t="str">
        <f t="shared" si="44"/>
        <v/>
      </c>
      <c r="L903" s="12"/>
    </row>
    <row r="904" spans="1:12" x14ac:dyDescent="0.3">
      <c r="A904" s="14"/>
      <c r="B904" s="12"/>
      <c r="C904" s="12"/>
      <c r="D904" s="12"/>
      <c r="E904" s="13"/>
      <c r="F904" s="13"/>
      <c r="G904" s="10" t="str">
        <f t="shared" si="42"/>
        <v/>
      </c>
      <c r="H904" s="13"/>
      <c r="I904" s="10" t="str">
        <f t="shared" si="43"/>
        <v/>
      </c>
      <c r="J904" s="10" t="str">
        <f>IF(B904="","",IF(_xlfn.MAXIFS(F$3:F903,B$3:B903,B904)&gt;0,_xlfn.MAXIFS(F$3:F903,B$3:B903,B904),IFERROR(INDEX(Máquinas!$D$4:$D$53,MATCH(B904,Máquinas!$A$4:$A$53,0)),"")))</f>
        <v/>
      </c>
      <c r="K904" s="10" t="str">
        <f t="shared" si="44"/>
        <v/>
      </c>
      <c r="L904" s="12"/>
    </row>
    <row r="905" spans="1:12" x14ac:dyDescent="0.3">
      <c r="A905" s="14"/>
      <c r="B905" s="12"/>
      <c r="C905" s="12"/>
      <c r="D905" s="12"/>
      <c r="E905" s="13"/>
      <c r="F905" s="13"/>
      <c r="G905" s="10" t="str">
        <f t="shared" si="42"/>
        <v/>
      </c>
      <c r="H905" s="13"/>
      <c r="I905" s="10" t="str">
        <f t="shared" si="43"/>
        <v/>
      </c>
      <c r="J905" s="10" t="str">
        <f>IF(B905="","",IF(_xlfn.MAXIFS(F$3:F904,B$3:B904,B905)&gt;0,_xlfn.MAXIFS(F$3:F904,B$3:B904,B905),IFERROR(INDEX(Máquinas!$D$4:$D$53,MATCH(B905,Máquinas!$A$4:$A$53,0)),"")))</f>
        <v/>
      </c>
      <c r="K905" s="10" t="str">
        <f t="shared" si="44"/>
        <v/>
      </c>
      <c r="L905" s="12"/>
    </row>
    <row r="906" spans="1:12" x14ac:dyDescent="0.3">
      <c r="A906" s="14"/>
      <c r="B906" s="12"/>
      <c r="C906" s="12"/>
      <c r="D906" s="12"/>
      <c r="E906" s="13"/>
      <c r="F906" s="13"/>
      <c r="G906" s="10" t="str">
        <f t="shared" si="42"/>
        <v/>
      </c>
      <c r="H906" s="13"/>
      <c r="I906" s="10" t="str">
        <f t="shared" si="43"/>
        <v/>
      </c>
      <c r="J906" s="10" t="str">
        <f>IF(B906="","",IF(_xlfn.MAXIFS(F$3:F905,B$3:B905,B906)&gt;0,_xlfn.MAXIFS(F$3:F905,B$3:B905,B906),IFERROR(INDEX(Máquinas!$D$4:$D$53,MATCH(B906,Máquinas!$A$4:$A$53,0)),"")))</f>
        <v/>
      </c>
      <c r="K906" s="10" t="str">
        <f t="shared" si="44"/>
        <v/>
      </c>
      <c r="L906" s="12"/>
    </row>
    <row r="907" spans="1:12" x14ac:dyDescent="0.3">
      <c r="A907" s="14"/>
      <c r="B907" s="12"/>
      <c r="C907" s="12"/>
      <c r="D907" s="12"/>
      <c r="E907" s="13"/>
      <c r="F907" s="13"/>
      <c r="G907" s="10" t="str">
        <f t="shared" si="42"/>
        <v/>
      </c>
      <c r="H907" s="13"/>
      <c r="I907" s="10" t="str">
        <f t="shared" si="43"/>
        <v/>
      </c>
      <c r="J907" s="10" t="str">
        <f>IF(B907="","",IF(_xlfn.MAXIFS(F$3:F906,B$3:B906,B907)&gt;0,_xlfn.MAXIFS(F$3:F906,B$3:B906,B907),IFERROR(INDEX(Máquinas!$D$4:$D$53,MATCH(B907,Máquinas!$A$4:$A$53,0)),"")))</f>
        <v/>
      </c>
      <c r="K907" s="10" t="str">
        <f t="shared" si="44"/>
        <v/>
      </c>
      <c r="L907" s="12"/>
    </row>
    <row r="908" spans="1:12" x14ac:dyDescent="0.3">
      <c r="A908" s="14"/>
      <c r="B908" s="12"/>
      <c r="C908" s="12"/>
      <c r="D908" s="12"/>
      <c r="E908" s="13"/>
      <c r="F908" s="13"/>
      <c r="G908" s="10" t="str">
        <f t="shared" si="42"/>
        <v/>
      </c>
      <c r="H908" s="13"/>
      <c r="I908" s="10" t="str">
        <f t="shared" si="43"/>
        <v/>
      </c>
      <c r="J908" s="10" t="str">
        <f>IF(B908="","",IF(_xlfn.MAXIFS(F$3:F907,B$3:B907,B908)&gt;0,_xlfn.MAXIFS(F$3:F907,B$3:B907,B908),IFERROR(INDEX(Máquinas!$D$4:$D$53,MATCH(B908,Máquinas!$A$4:$A$53,0)),"")))</f>
        <v/>
      </c>
      <c r="K908" s="10" t="str">
        <f t="shared" si="44"/>
        <v/>
      </c>
      <c r="L908" s="12"/>
    </row>
    <row r="909" spans="1:12" x14ac:dyDescent="0.3">
      <c r="A909" s="14"/>
      <c r="B909" s="12"/>
      <c r="C909" s="12"/>
      <c r="D909" s="12"/>
      <c r="E909" s="13"/>
      <c r="F909" s="13"/>
      <c r="G909" s="10" t="str">
        <f t="shared" si="42"/>
        <v/>
      </c>
      <c r="H909" s="13"/>
      <c r="I909" s="10" t="str">
        <f t="shared" si="43"/>
        <v/>
      </c>
      <c r="J909" s="10" t="str">
        <f>IF(B909="","",IF(_xlfn.MAXIFS(F$3:F908,B$3:B908,B909)&gt;0,_xlfn.MAXIFS(F$3:F908,B$3:B908,B909),IFERROR(INDEX(Máquinas!$D$4:$D$53,MATCH(B909,Máquinas!$A$4:$A$53,0)),"")))</f>
        <v/>
      </c>
      <c r="K909" s="10" t="str">
        <f t="shared" si="44"/>
        <v/>
      </c>
      <c r="L909" s="12"/>
    </row>
    <row r="910" spans="1:12" x14ac:dyDescent="0.3">
      <c r="A910" s="14"/>
      <c r="B910" s="12"/>
      <c r="C910" s="12"/>
      <c r="D910" s="12"/>
      <c r="E910" s="13"/>
      <c r="F910" s="13"/>
      <c r="G910" s="10" t="str">
        <f t="shared" si="42"/>
        <v/>
      </c>
      <c r="H910" s="13"/>
      <c r="I910" s="10" t="str">
        <f t="shared" si="43"/>
        <v/>
      </c>
      <c r="J910" s="10" t="str">
        <f>IF(B910="","",IF(_xlfn.MAXIFS(F$3:F909,B$3:B909,B910)&gt;0,_xlfn.MAXIFS(F$3:F909,B$3:B909,B910),IFERROR(INDEX(Máquinas!$D$4:$D$53,MATCH(B910,Máquinas!$A$4:$A$53,0)),"")))</f>
        <v/>
      </c>
      <c r="K910" s="10" t="str">
        <f t="shared" si="44"/>
        <v/>
      </c>
      <c r="L910" s="12"/>
    </row>
    <row r="911" spans="1:12" x14ac:dyDescent="0.3">
      <c r="A911" s="14"/>
      <c r="B911" s="12"/>
      <c r="C911" s="12"/>
      <c r="D911" s="12"/>
      <c r="E911" s="13"/>
      <c r="F911" s="13"/>
      <c r="G911" s="10" t="str">
        <f t="shared" si="42"/>
        <v/>
      </c>
      <c r="H911" s="13"/>
      <c r="I911" s="10" t="str">
        <f t="shared" si="43"/>
        <v/>
      </c>
      <c r="J911" s="10" t="str">
        <f>IF(B911="","",IF(_xlfn.MAXIFS(F$3:F910,B$3:B910,B911)&gt;0,_xlfn.MAXIFS(F$3:F910,B$3:B910,B911),IFERROR(INDEX(Máquinas!$D$4:$D$53,MATCH(B911,Máquinas!$A$4:$A$53,0)),"")))</f>
        <v/>
      </c>
      <c r="K911" s="10" t="str">
        <f t="shared" si="44"/>
        <v/>
      </c>
      <c r="L911" s="12"/>
    </row>
    <row r="912" spans="1:12" x14ac:dyDescent="0.3">
      <c r="A912" s="14"/>
      <c r="B912" s="12"/>
      <c r="C912" s="12"/>
      <c r="D912" s="12"/>
      <c r="E912" s="13"/>
      <c r="F912" s="13"/>
      <c r="G912" s="10" t="str">
        <f t="shared" si="42"/>
        <v/>
      </c>
      <c r="H912" s="13"/>
      <c r="I912" s="10" t="str">
        <f t="shared" si="43"/>
        <v/>
      </c>
      <c r="J912" s="10" t="str">
        <f>IF(B912="","",IF(_xlfn.MAXIFS(F$3:F911,B$3:B911,B912)&gt;0,_xlfn.MAXIFS(F$3:F911,B$3:B911,B912),IFERROR(INDEX(Máquinas!$D$4:$D$53,MATCH(B912,Máquinas!$A$4:$A$53,0)),"")))</f>
        <v/>
      </c>
      <c r="K912" s="10" t="str">
        <f t="shared" si="44"/>
        <v/>
      </c>
      <c r="L912" s="12"/>
    </row>
    <row r="913" spans="1:12" x14ac:dyDescent="0.3">
      <c r="A913" s="14"/>
      <c r="B913" s="12"/>
      <c r="C913" s="12"/>
      <c r="D913" s="12"/>
      <c r="E913" s="13"/>
      <c r="F913" s="13"/>
      <c r="G913" s="10" t="str">
        <f t="shared" si="42"/>
        <v/>
      </c>
      <c r="H913" s="13"/>
      <c r="I913" s="10" t="str">
        <f t="shared" si="43"/>
        <v/>
      </c>
      <c r="J913" s="10" t="str">
        <f>IF(B913="","",IF(_xlfn.MAXIFS(F$3:F912,B$3:B912,B913)&gt;0,_xlfn.MAXIFS(F$3:F912,B$3:B912,B913),IFERROR(INDEX(Máquinas!$D$4:$D$53,MATCH(B913,Máquinas!$A$4:$A$53,0)),"")))</f>
        <v/>
      </c>
      <c r="K913" s="10" t="str">
        <f t="shared" si="44"/>
        <v/>
      </c>
      <c r="L913" s="12"/>
    </row>
    <row r="914" spans="1:12" x14ac:dyDescent="0.3">
      <c r="A914" s="14"/>
      <c r="B914" s="12"/>
      <c r="C914" s="12"/>
      <c r="D914" s="12"/>
      <c r="E914" s="13"/>
      <c r="F914" s="13"/>
      <c r="G914" s="10" t="str">
        <f t="shared" si="42"/>
        <v/>
      </c>
      <c r="H914" s="13"/>
      <c r="I914" s="10" t="str">
        <f t="shared" si="43"/>
        <v/>
      </c>
      <c r="J914" s="10" t="str">
        <f>IF(B914="","",IF(_xlfn.MAXIFS(F$3:F913,B$3:B913,B914)&gt;0,_xlfn.MAXIFS(F$3:F913,B$3:B913,B914),IFERROR(INDEX(Máquinas!$D$4:$D$53,MATCH(B914,Máquinas!$A$4:$A$53,0)),"")))</f>
        <v/>
      </c>
      <c r="K914" s="10" t="str">
        <f t="shared" si="44"/>
        <v/>
      </c>
      <c r="L914" s="12"/>
    </row>
    <row r="915" spans="1:12" x14ac:dyDescent="0.3">
      <c r="A915" s="14"/>
      <c r="B915" s="12"/>
      <c r="C915" s="12"/>
      <c r="D915" s="12"/>
      <c r="E915" s="13"/>
      <c r="F915" s="13"/>
      <c r="G915" s="10" t="str">
        <f t="shared" si="42"/>
        <v/>
      </c>
      <c r="H915" s="13"/>
      <c r="I915" s="10" t="str">
        <f t="shared" si="43"/>
        <v/>
      </c>
      <c r="J915" s="10" t="str">
        <f>IF(B915="","",IF(_xlfn.MAXIFS(F$3:F914,B$3:B914,B915)&gt;0,_xlfn.MAXIFS(F$3:F914,B$3:B914,B915),IFERROR(INDEX(Máquinas!$D$4:$D$53,MATCH(B915,Máquinas!$A$4:$A$53,0)),"")))</f>
        <v/>
      </c>
      <c r="K915" s="10" t="str">
        <f t="shared" si="44"/>
        <v/>
      </c>
      <c r="L915" s="12"/>
    </row>
    <row r="916" spans="1:12" x14ac:dyDescent="0.3">
      <c r="A916" s="14"/>
      <c r="B916" s="12"/>
      <c r="C916" s="12"/>
      <c r="D916" s="12"/>
      <c r="E916" s="13"/>
      <c r="F916" s="13"/>
      <c r="G916" s="10" t="str">
        <f t="shared" si="42"/>
        <v/>
      </c>
      <c r="H916" s="13"/>
      <c r="I916" s="10" t="str">
        <f t="shared" si="43"/>
        <v/>
      </c>
      <c r="J916" s="10" t="str">
        <f>IF(B916="","",IF(_xlfn.MAXIFS(F$3:F915,B$3:B915,B916)&gt;0,_xlfn.MAXIFS(F$3:F915,B$3:B915,B916),IFERROR(INDEX(Máquinas!$D$4:$D$53,MATCH(B916,Máquinas!$A$4:$A$53,0)),"")))</f>
        <v/>
      </c>
      <c r="K916" s="10" t="str">
        <f t="shared" si="44"/>
        <v/>
      </c>
      <c r="L916" s="12"/>
    </row>
    <row r="917" spans="1:12" x14ac:dyDescent="0.3">
      <c r="A917" s="14"/>
      <c r="B917" s="12"/>
      <c r="C917" s="12"/>
      <c r="D917" s="12"/>
      <c r="E917" s="13"/>
      <c r="F917" s="13"/>
      <c r="G917" s="10" t="str">
        <f t="shared" si="42"/>
        <v/>
      </c>
      <c r="H917" s="13"/>
      <c r="I917" s="10" t="str">
        <f t="shared" si="43"/>
        <v/>
      </c>
      <c r="J917" s="10" t="str">
        <f>IF(B917="","",IF(_xlfn.MAXIFS(F$3:F916,B$3:B916,B917)&gt;0,_xlfn.MAXIFS(F$3:F916,B$3:B916,B917),IFERROR(INDEX(Máquinas!$D$4:$D$53,MATCH(B917,Máquinas!$A$4:$A$53,0)),"")))</f>
        <v/>
      </c>
      <c r="K917" s="10" t="str">
        <f t="shared" si="44"/>
        <v/>
      </c>
      <c r="L917" s="12"/>
    </row>
    <row r="918" spans="1:12" x14ac:dyDescent="0.3">
      <c r="A918" s="14"/>
      <c r="B918" s="12"/>
      <c r="C918" s="12"/>
      <c r="D918" s="12"/>
      <c r="E918" s="13"/>
      <c r="F918" s="13"/>
      <c r="G918" s="10" t="str">
        <f t="shared" si="42"/>
        <v/>
      </c>
      <c r="H918" s="13"/>
      <c r="I918" s="10" t="str">
        <f t="shared" si="43"/>
        <v/>
      </c>
      <c r="J918" s="10" t="str">
        <f>IF(B918="","",IF(_xlfn.MAXIFS(F$3:F917,B$3:B917,B918)&gt;0,_xlfn.MAXIFS(F$3:F917,B$3:B917,B918),IFERROR(INDEX(Máquinas!$D$4:$D$53,MATCH(B918,Máquinas!$A$4:$A$53,0)),"")))</f>
        <v/>
      </c>
      <c r="K918" s="10" t="str">
        <f t="shared" si="44"/>
        <v/>
      </c>
      <c r="L918" s="12"/>
    </row>
    <row r="919" spans="1:12" x14ac:dyDescent="0.3">
      <c r="A919" s="14"/>
      <c r="B919" s="12"/>
      <c r="C919" s="12"/>
      <c r="D919" s="12"/>
      <c r="E919" s="13"/>
      <c r="F919" s="13"/>
      <c r="G919" s="10" t="str">
        <f t="shared" si="42"/>
        <v/>
      </c>
      <c r="H919" s="13"/>
      <c r="I919" s="10" t="str">
        <f t="shared" si="43"/>
        <v/>
      </c>
      <c r="J919" s="10" t="str">
        <f>IF(B919="","",IF(_xlfn.MAXIFS(F$3:F918,B$3:B918,B919)&gt;0,_xlfn.MAXIFS(F$3:F918,B$3:B918,B919),IFERROR(INDEX(Máquinas!$D$4:$D$53,MATCH(B919,Máquinas!$A$4:$A$53,0)),"")))</f>
        <v/>
      </c>
      <c r="K919" s="10" t="str">
        <f t="shared" si="44"/>
        <v/>
      </c>
      <c r="L919" s="12"/>
    </row>
    <row r="920" spans="1:12" x14ac:dyDescent="0.3">
      <c r="A920" s="14"/>
      <c r="B920" s="12"/>
      <c r="C920" s="12"/>
      <c r="D920" s="12"/>
      <c r="E920" s="13"/>
      <c r="F920" s="13"/>
      <c r="G920" s="10" t="str">
        <f t="shared" si="42"/>
        <v/>
      </c>
      <c r="H920" s="13"/>
      <c r="I920" s="10" t="str">
        <f t="shared" si="43"/>
        <v/>
      </c>
      <c r="J920" s="10" t="str">
        <f>IF(B920="","",IF(_xlfn.MAXIFS(F$3:F919,B$3:B919,B920)&gt;0,_xlfn.MAXIFS(F$3:F919,B$3:B919,B920),IFERROR(INDEX(Máquinas!$D$4:$D$53,MATCH(B920,Máquinas!$A$4:$A$53,0)),"")))</f>
        <v/>
      </c>
      <c r="K920" s="10" t="str">
        <f t="shared" si="44"/>
        <v/>
      </c>
      <c r="L920" s="12"/>
    </row>
    <row r="921" spans="1:12" x14ac:dyDescent="0.3">
      <c r="A921" s="14"/>
      <c r="B921" s="12"/>
      <c r="C921" s="12"/>
      <c r="D921" s="12"/>
      <c r="E921" s="13"/>
      <c r="F921" s="13"/>
      <c r="G921" s="10" t="str">
        <f t="shared" si="42"/>
        <v/>
      </c>
      <c r="H921" s="13"/>
      <c r="I921" s="10" t="str">
        <f t="shared" si="43"/>
        <v/>
      </c>
      <c r="J921" s="10" t="str">
        <f>IF(B921="","",IF(_xlfn.MAXIFS(F$3:F920,B$3:B920,B921)&gt;0,_xlfn.MAXIFS(F$3:F920,B$3:B920,B921),IFERROR(INDEX(Máquinas!$D$4:$D$53,MATCH(B921,Máquinas!$A$4:$A$53,0)),"")))</f>
        <v/>
      </c>
      <c r="K921" s="10" t="str">
        <f t="shared" si="44"/>
        <v/>
      </c>
      <c r="L921" s="12"/>
    </row>
    <row r="922" spans="1:12" x14ac:dyDescent="0.3">
      <c r="A922" s="14"/>
      <c r="B922" s="12"/>
      <c r="C922" s="12"/>
      <c r="D922" s="12"/>
      <c r="E922" s="13"/>
      <c r="F922" s="13"/>
      <c r="G922" s="10" t="str">
        <f t="shared" si="42"/>
        <v/>
      </c>
      <c r="H922" s="13"/>
      <c r="I922" s="10" t="str">
        <f t="shared" si="43"/>
        <v/>
      </c>
      <c r="J922" s="10" t="str">
        <f>IF(B922="","",IF(_xlfn.MAXIFS(F$3:F921,B$3:B921,B922)&gt;0,_xlfn.MAXIFS(F$3:F921,B$3:B921,B922),IFERROR(INDEX(Máquinas!$D$4:$D$53,MATCH(B922,Máquinas!$A$4:$A$53,0)),"")))</f>
        <v/>
      </c>
      <c r="K922" s="10" t="str">
        <f t="shared" si="44"/>
        <v/>
      </c>
      <c r="L922" s="12"/>
    </row>
    <row r="923" spans="1:12" x14ac:dyDescent="0.3">
      <c r="A923" s="14"/>
      <c r="B923" s="12"/>
      <c r="C923" s="12"/>
      <c r="D923" s="12"/>
      <c r="E923" s="13"/>
      <c r="F923" s="13"/>
      <c r="G923" s="10" t="str">
        <f t="shared" si="42"/>
        <v/>
      </c>
      <c r="H923" s="13"/>
      <c r="I923" s="10" t="str">
        <f t="shared" si="43"/>
        <v/>
      </c>
      <c r="J923" s="10" t="str">
        <f>IF(B923="","",IF(_xlfn.MAXIFS(F$3:F922,B$3:B922,B923)&gt;0,_xlfn.MAXIFS(F$3:F922,B$3:B922,B923),IFERROR(INDEX(Máquinas!$D$4:$D$53,MATCH(B923,Máquinas!$A$4:$A$53,0)),"")))</f>
        <v/>
      </c>
      <c r="K923" s="10" t="str">
        <f t="shared" si="44"/>
        <v/>
      </c>
      <c r="L923" s="12"/>
    </row>
    <row r="924" spans="1:12" x14ac:dyDescent="0.3">
      <c r="A924" s="14"/>
      <c r="B924" s="12"/>
      <c r="C924" s="12"/>
      <c r="D924" s="12"/>
      <c r="E924" s="13"/>
      <c r="F924" s="13"/>
      <c r="G924" s="10" t="str">
        <f t="shared" si="42"/>
        <v/>
      </c>
      <c r="H924" s="13"/>
      <c r="I924" s="10" t="str">
        <f t="shared" si="43"/>
        <v/>
      </c>
      <c r="J924" s="10" t="str">
        <f>IF(B924="","",IF(_xlfn.MAXIFS(F$3:F923,B$3:B923,B924)&gt;0,_xlfn.MAXIFS(F$3:F923,B$3:B923,B924),IFERROR(INDEX(Máquinas!$D$4:$D$53,MATCH(B924,Máquinas!$A$4:$A$53,0)),"")))</f>
        <v/>
      </c>
      <c r="K924" s="10" t="str">
        <f t="shared" si="44"/>
        <v/>
      </c>
      <c r="L924" s="12"/>
    </row>
    <row r="925" spans="1:12" x14ac:dyDescent="0.3">
      <c r="A925" s="14"/>
      <c r="B925" s="12"/>
      <c r="C925" s="12"/>
      <c r="D925" s="12"/>
      <c r="E925" s="13"/>
      <c r="F925" s="13"/>
      <c r="G925" s="10" t="str">
        <f t="shared" si="42"/>
        <v/>
      </c>
      <c r="H925" s="13"/>
      <c r="I925" s="10" t="str">
        <f t="shared" si="43"/>
        <v/>
      </c>
      <c r="J925" s="10" t="str">
        <f>IF(B925="","",IF(_xlfn.MAXIFS(F$3:F924,B$3:B924,B925)&gt;0,_xlfn.MAXIFS(F$3:F924,B$3:B924,B925),IFERROR(INDEX(Máquinas!$D$4:$D$53,MATCH(B925,Máquinas!$A$4:$A$53,0)),"")))</f>
        <v/>
      </c>
      <c r="K925" s="10" t="str">
        <f t="shared" si="44"/>
        <v/>
      </c>
      <c r="L925" s="12"/>
    </row>
    <row r="926" spans="1:12" x14ac:dyDescent="0.3">
      <c r="A926" s="14"/>
      <c r="B926" s="12"/>
      <c r="C926" s="12"/>
      <c r="D926" s="12"/>
      <c r="E926" s="13"/>
      <c r="F926" s="13"/>
      <c r="G926" s="10" t="str">
        <f t="shared" si="42"/>
        <v/>
      </c>
      <c r="H926" s="13"/>
      <c r="I926" s="10" t="str">
        <f t="shared" si="43"/>
        <v/>
      </c>
      <c r="J926" s="10" t="str">
        <f>IF(B926="","",IF(_xlfn.MAXIFS(F$3:F925,B$3:B925,B926)&gt;0,_xlfn.MAXIFS(F$3:F925,B$3:B925,B926),IFERROR(INDEX(Máquinas!$D$4:$D$53,MATCH(B926,Máquinas!$A$4:$A$53,0)),"")))</f>
        <v/>
      </c>
      <c r="K926" s="10" t="str">
        <f t="shared" si="44"/>
        <v/>
      </c>
      <c r="L926" s="12"/>
    </row>
    <row r="927" spans="1:12" x14ac:dyDescent="0.3">
      <c r="A927" s="14"/>
      <c r="B927" s="12"/>
      <c r="C927" s="12"/>
      <c r="D927" s="12"/>
      <c r="E927" s="13"/>
      <c r="F927" s="13"/>
      <c r="G927" s="10" t="str">
        <f t="shared" si="42"/>
        <v/>
      </c>
      <c r="H927" s="13"/>
      <c r="I927" s="10" t="str">
        <f t="shared" si="43"/>
        <v/>
      </c>
      <c r="J927" s="10" t="str">
        <f>IF(B927="","",IF(_xlfn.MAXIFS(F$3:F926,B$3:B926,B927)&gt;0,_xlfn.MAXIFS(F$3:F926,B$3:B926,B927),IFERROR(INDEX(Máquinas!$D$4:$D$53,MATCH(B927,Máquinas!$A$4:$A$53,0)),"")))</f>
        <v/>
      </c>
      <c r="K927" s="10" t="str">
        <f t="shared" si="44"/>
        <v/>
      </c>
      <c r="L927" s="12"/>
    </row>
    <row r="928" spans="1:12" x14ac:dyDescent="0.3">
      <c r="A928" s="14"/>
      <c r="B928" s="12"/>
      <c r="C928" s="12"/>
      <c r="D928" s="12"/>
      <c r="E928" s="13"/>
      <c r="F928" s="13"/>
      <c r="G928" s="10" t="str">
        <f t="shared" si="42"/>
        <v/>
      </c>
      <c r="H928" s="13"/>
      <c r="I928" s="10" t="str">
        <f t="shared" si="43"/>
        <v/>
      </c>
      <c r="J928" s="10" t="str">
        <f>IF(B928="","",IF(_xlfn.MAXIFS(F$3:F927,B$3:B927,B928)&gt;0,_xlfn.MAXIFS(F$3:F927,B$3:B927,B928),IFERROR(INDEX(Máquinas!$D$4:$D$53,MATCH(B928,Máquinas!$A$4:$A$53,0)),"")))</f>
        <v/>
      </c>
      <c r="K928" s="10" t="str">
        <f t="shared" si="44"/>
        <v/>
      </c>
      <c r="L928" s="12"/>
    </row>
    <row r="929" spans="1:12" x14ac:dyDescent="0.3">
      <c r="A929" s="14"/>
      <c r="B929" s="12"/>
      <c r="C929" s="12"/>
      <c r="D929" s="12"/>
      <c r="E929" s="13"/>
      <c r="F929" s="13"/>
      <c r="G929" s="10" t="str">
        <f t="shared" si="42"/>
        <v/>
      </c>
      <c r="H929" s="13"/>
      <c r="I929" s="10" t="str">
        <f t="shared" si="43"/>
        <v/>
      </c>
      <c r="J929" s="10" t="str">
        <f>IF(B929="","",IF(_xlfn.MAXIFS(F$3:F928,B$3:B928,B929)&gt;0,_xlfn.MAXIFS(F$3:F928,B$3:B928,B929),IFERROR(INDEX(Máquinas!$D$4:$D$53,MATCH(B929,Máquinas!$A$4:$A$53,0)),"")))</f>
        <v/>
      </c>
      <c r="K929" s="10" t="str">
        <f t="shared" si="44"/>
        <v/>
      </c>
      <c r="L929" s="12"/>
    </row>
    <row r="930" spans="1:12" x14ac:dyDescent="0.3">
      <c r="A930" s="14"/>
      <c r="B930" s="12"/>
      <c r="C930" s="12"/>
      <c r="D930" s="12"/>
      <c r="E930" s="13"/>
      <c r="F930" s="13"/>
      <c r="G930" s="10" t="str">
        <f t="shared" si="42"/>
        <v/>
      </c>
      <c r="H930" s="13"/>
      <c r="I930" s="10" t="str">
        <f t="shared" si="43"/>
        <v/>
      </c>
      <c r="J930" s="10" t="str">
        <f>IF(B930="","",IF(_xlfn.MAXIFS(F$3:F929,B$3:B929,B930)&gt;0,_xlfn.MAXIFS(F$3:F929,B$3:B929,B930),IFERROR(INDEX(Máquinas!$D$4:$D$53,MATCH(B930,Máquinas!$A$4:$A$53,0)),"")))</f>
        <v/>
      </c>
      <c r="K930" s="10" t="str">
        <f t="shared" si="44"/>
        <v/>
      </c>
      <c r="L930" s="12"/>
    </row>
    <row r="931" spans="1:12" x14ac:dyDescent="0.3">
      <c r="A931" s="14"/>
      <c r="B931" s="12"/>
      <c r="C931" s="12"/>
      <c r="D931" s="12"/>
      <c r="E931" s="13"/>
      <c r="F931" s="13"/>
      <c r="G931" s="10" t="str">
        <f t="shared" si="42"/>
        <v/>
      </c>
      <c r="H931" s="13"/>
      <c r="I931" s="10" t="str">
        <f t="shared" si="43"/>
        <v/>
      </c>
      <c r="J931" s="10" t="str">
        <f>IF(B931="","",IF(_xlfn.MAXIFS(F$3:F930,B$3:B930,B931)&gt;0,_xlfn.MAXIFS(F$3:F930,B$3:B930,B931),IFERROR(INDEX(Máquinas!$D$4:$D$53,MATCH(B931,Máquinas!$A$4:$A$53,0)),"")))</f>
        <v/>
      </c>
      <c r="K931" s="10" t="str">
        <f t="shared" si="44"/>
        <v/>
      </c>
      <c r="L931" s="12"/>
    </row>
    <row r="932" spans="1:12" x14ac:dyDescent="0.3">
      <c r="A932" s="14"/>
      <c r="B932" s="12"/>
      <c r="C932" s="12"/>
      <c r="D932" s="12"/>
      <c r="E932" s="13"/>
      <c r="F932" s="13"/>
      <c r="G932" s="10" t="str">
        <f t="shared" si="42"/>
        <v/>
      </c>
      <c r="H932" s="13"/>
      <c r="I932" s="10" t="str">
        <f t="shared" si="43"/>
        <v/>
      </c>
      <c r="J932" s="10" t="str">
        <f>IF(B932="","",IF(_xlfn.MAXIFS(F$3:F931,B$3:B931,B932)&gt;0,_xlfn.MAXIFS(F$3:F931,B$3:B931,B932),IFERROR(INDEX(Máquinas!$D$4:$D$53,MATCH(B932,Máquinas!$A$4:$A$53,0)),"")))</f>
        <v/>
      </c>
      <c r="K932" s="10" t="str">
        <f t="shared" si="44"/>
        <v/>
      </c>
      <c r="L932" s="12"/>
    </row>
    <row r="933" spans="1:12" x14ac:dyDescent="0.3">
      <c r="A933" s="14"/>
      <c r="B933" s="12"/>
      <c r="C933" s="12"/>
      <c r="D933" s="12"/>
      <c r="E933" s="13"/>
      <c r="F933" s="13"/>
      <c r="G933" s="10" t="str">
        <f t="shared" si="42"/>
        <v/>
      </c>
      <c r="H933" s="13"/>
      <c r="I933" s="10" t="str">
        <f t="shared" si="43"/>
        <v/>
      </c>
      <c r="J933" s="10" t="str">
        <f>IF(B933="","",IF(_xlfn.MAXIFS(F$3:F932,B$3:B932,B933)&gt;0,_xlfn.MAXIFS(F$3:F932,B$3:B932,B933),IFERROR(INDEX(Máquinas!$D$4:$D$53,MATCH(B933,Máquinas!$A$4:$A$53,0)),"")))</f>
        <v/>
      </c>
      <c r="K933" s="10" t="str">
        <f t="shared" si="44"/>
        <v/>
      </c>
      <c r="L933" s="12"/>
    </row>
    <row r="934" spans="1:12" x14ac:dyDescent="0.3">
      <c r="A934" s="14"/>
      <c r="B934" s="12"/>
      <c r="C934" s="12"/>
      <c r="D934" s="12"/>
      <c r="E934" s="13"/>
      <c r="F934" s="13"/>
      <c r="G934" s="10" t="str">
        <f t="shared" si="42"/>
        <v/>
      </c>
      <c r="H934" s="13"/>
      <c r="I934" s="10" t="str">
        <f t="shared" si="43"/>
        <v/>
      </c>
      <c r="J934" s="10" t="str">
        <f>IF(B934="","",IF(_xlfn.MAXIFS(F$3:F933,B$3:B933,B934)&gt;0,_xlfn.MAXIFS(F$3:F933,B$3:B933,B934),IFERROR(INDEX(Máquinas!$D$4:$D$53,MATCH(B934,Máquinas!$A$4:$A$53,0)),"")))</f>
        <v/>
      </c>
      <c r="K934" s="10" t="str">
        <f t="shared" si="44"/>
        <v/>
      </c>
      <c r="L934" s="12"/>
    </row>
    <row r="935" spans="1:12" x14ac:dyDescent="0.3">
      <c r="A935" s="14"/>
      <c r="B935" s="12"/>
      <c r="C935" s="12"/>
      <c r="D935" s="12"/>
      <c r="E935" s="13"/>
      <c r="F935" s="13"/>
      <c r="G935" s="10" t="str">
        <f t="shared" si="42"/>
        <v/>
      </c>
      <c r="H935" s="13"/>
      <c r="I935" s="10" t="str">
        <f t="shared" si="43"/>
        <v/>
      </c>
      <c r="J935" s="10" t="str">
        <f>IF(B935="","",IF(_xlfn.MAXIFS(F$3:F934,B$3:B934,B935)&gt;0,_xlfn.MAXIFS(F$3:F934,B$3:B934,B935),IFERROR(INDEX(Máquinas!$D$4:$D$53,MATCH(B935,Máquinas!$A$4:$A$53,0)),"")))</f>
        <v/>
      </c>
      <c r="K935" s="10" t="str">
        <f t="shared" si="44"/>
        <v/>
      </c>
      <c r="L935" s="12"/>
    </row>
    <row r="936" spans="1:12" x14ac:dyDescent="0.3">
      <c r="A936" s="14"/>
      <c r="B936" s="12"/>
      <c r="C936" s="12"/>
      <c r="D936" s="12"/>
      <c r="E936" s="13"/>
      <c r="F936" s="13"/>
      <c r="G936" s="10" t="str">
        <f t="shared" si="42"/>
        <v/>
      </c>
      <c r="H936" s="13"/>
      <c r="I936" s="10" t="str">
        <f t="shared" si="43"/>
        <v/>
      </c>
      <c r="J936" s="10" t="str">
        <f>IF(B936="","",IF(_xlfn.MAXIFS(F$3:F935,B$3:B935,B936)&gt;0,_xlfn.MAXIFS(F$3:F935,B$3:B935,B936),IFERROR(INDEX(Máquinas!$D$4:$D$53,MATCH(B936,Máquinas!$A$4:$A$53,0)),"")))</f>
        <v/>
      </c>
      <c r="K936" s="10" t="str">
        <f t="shared" si="44"/>
        <v/>
      </c>
      <c r="L936" s="12"/>
    </row>
    <row r="937" spans="1:12" x14ac:dyDescent="0.3">
      <c r="A937" s="14"/>
      <c r="B937" s="12"/>
      <c r="C937" s="12"/>
      <c r="D937" s="12"/>
      <c r="E937" s="13"/>
      <c r="F937" s="13"/>
      <c r="G937" s="10" t="str">
        <f t="shared" si="42"/>
        <v/>
      </c>
      <c r="H937" s="13"/>
      <c r="I937" s="10" t="str">
        <f t="shared" si="43"/>
        <v/>
      </c>
      <c r="J937" s="10" t="str">
        <f>IF(B937="","",IF(_xlfn.MAXIFS(F$3:F936,B$3:B936,B937)&gt;0,_xlfn.MAXIFS(F$3:F936,B$3:B936,B937),IFERROR(INDEX(Máquinas!$D$4:$D$53,MATCH(B937,Máquinas!$A$4:$A$53,0)),"")))</f>
        <v/>
      </c>
      <c r="K937" s="10" t="str">
        <f t="shared" si="44"/>
        <v/>
      </c>
      <c r="L937" s="12"/>
    </row>
    <row r="938" spans="1:12" x14ac:dyDescent="0.3">
      <c r="A938" s="14"/>
      <c r="B938" s="12"/>
      <c r="C938" s="12"/>
      <c r="D938" s="12"/>
      <c r="E938" s="13"/>
      <c r="F938" s="13"/>
      <c r="G938" s="10" t="str">
        <f t="shared" si="42"/>
        <v/>
      </c>
      <c r="H938" s="13"/>
      <c r="I938" s="10" t="str">
        <f t="shared" si="43"/>
        <v/>
      </c>
      <c r="J938" s="10" t="str">
        <f>IF(B938="","",IF(_xlfn.MAXIFS(F$3:F937,B$3:B937,B938)&gt;0,_xlfn.MAXIFS(F$3:F937,B$3:B937,B938),IFERROR(INDEX(Máquinas!$D$4:$D$53,MATCH(B938,Máquinas!$A$4:$A$53,0)),"")))</f>
        <v/>
      </c>
      <c r="K938" s="10" t="str">
        <f t="shared" si="44"/>
        <v/>
      </c>
      <c r="L938" s="12"/>
    </row>
    <row r="939" spans="1:12" x14ac:dyDescent="0.3">
      <c r="A939" s="14"/>
      <c r="B939" s="12"/>
      <c r="C939" s="12"/>
      <c r="D939" s="12"/>
      <c r="E939" s="13"/>
      <c r="F939" s="13"/>
      <c r="G939" s="10" t="str">
        <f t="shared" si="42"/>
        <v/>
      </c>
      <c r="H939" s="13"/>
      <c r="I939" s="10" t="str">
        <f t="shared" si="43"/>
        <v/>
      </c>
      <c r="J939" s="10" t="str">
        <f>IF(B939="","",IF(_xlfn.MAXIFS(F$3:F938,B$3:B938,B939)&gt;0,_xlfn.MAXIFS(F$3:F938,B$3:B938,B939),IFERROR(INDEX(Máquinas!$D$4:$D$53,MATCH(B939,Máquinas!$A$4:$A$53,0)),"")))</f>
        <v/>
      </c>
      <c r="K939" s="10" t="str">
        <f t="shared" si="44"/>
        <v/>
      </c>
      <c r="L939" s="12"/>
    </row>
    <row r="940" spans="1:12" x14ac:dyDescent="0.3">
      <c r="A940" s="14"/>
      <c r="B940" s="12"/>
      <c r="C940" s="12"/>
      <c r="D940" s="12"/>
      <c r="E940" s="13"/>
      <c r="F940" s="13"/>
      <c r="G940" s="10" t="str">
        <f t="shared" si="42"/>
        <v/>
      </c>
      <c r="H940" s="13"/>
      <c r="I940" s="10" t="str">
        <f t="shared" si="43"/>
        <v/>
      </c>
      <c r="J940" s="10" t="str">
        <f>IF(B940="","",IF(_xlfn.MAXIFS(F$3:F939,B$3:B939,B940)&gt;0,_xlfn.MAXIFS(F$3:F939,B$3:B939,B940),IFERROR(INDEX(Máquinas!$D$4:$D$53,MATCH(B940,Máquinas!$A$4:$A$53,0)),"")))</f>
        <v/>
      </c>
      <c r="K940" s="10" t="str">
        <f t="shared" si="44"/>
        <v/>
      </c>
      <c r="L940" s="12"/>
    </row>
    <row r="941" spans="1:12" x14ac:dyDescent="0.3">
      <c r="A941" s="14"/>
      <c r="B941" s="12"/>
      <c r="C941" s="12"/>
      <c r="D941" s="12"/>
      <c r="E941" s="13"/>
      <c r="F941" s="13"/>
      <c r="G941" s="10" t="str">
        <f t="shared" si="42"/>
        <v/>
      </c>
      <c r="H941" s="13"/>
      <c r="I941" s="10" t="str">
        <f t="shared" si="43"/>
        <v/>
      </c>
      <c r="J941" s="10" t="str">
        <f>IF(B941="","",IF(_xlfn.MAXIFS(F$3:F940,B$3:B940,B941)&gt;0,_xlfn.MAXIFS(F$3:F940,B$3:B940,B941),IFERROR(INDEX(Máquinas!$D$4:$D$53,MATCH(B941,Máquinas!$A$4:$A$53,0)),"")))</f>
        <v/>
      </c>
      <c r="K941" s="10" t="str">
        <f t="shared" si="44"/>
        <v/>
      </c>
      <c r="L941" s="12"/>
    </row>
    <row r="942" spans="1:12" x14ac:dyDescent="0.3">
      <c r="A942" s="14"/>
      <c r="B942" s="12"/>
      <c r="C942" s="12"/>
      <c r="D942" s="12"/>
      <c r="E942" s="13"/>
      <c r="F942" s="13"/>
      <c r="G942" s="10" t="str">
        <f t="shared" si="42"/>
        <v/>
      </c>
      <c r="H942" s="13"/>
      <c r="I942" s="10" t="str">
        <f t="shared" si="43"/>
        <v/>
      </c>
      <c r="J942" s="10" t="str">
        <f>IF(B942="","",IF(_xlfn.MAXIFS(F$3:F941,B$3:B941,B942)&gt;0,_xlfn.MAXIFS(F$3:F941,B$3:B941,B942),IFERROR(INDEX(Máquinas!$D$4:$D$53,MATCH(B942,Máquinas!$A$4:$A$53,0)),"")))</f>
        <v/>
      </c>
      <c r="K942" s="10" t="str">
        <f t="shared" si="44"/>
        <v/>
      </c>
      <c r="L942" s="12"/>
    </row>
    <row r="943" spans="1:12" x14ac:dyDescent="0.3">
      <c r="A943" s="14"/>
      <c r="B943" s="12"/>
      <c r="C943" s="12"/>
      <c r="D943" s="12"/>
      <c r="E943" s="13"/>
      <c r="F943" s="13"/>
      <c r="G943" s="10" t="str">
        <f t="shared" si="42"/>
        <v/>
      </c>
      <c r="H943" s="13"/>
      <c r="I943" s="10" t="str">
        <f t="shared" si="43"/>
        <v/>
      </c>
      <c r="J943" s="10" t="str">
        <f>IF(B943="","",IF(_xlfn.MAXIFS(F$3:F942,B$3:B942,B943)&gt;0,_xlfn.MAXIFS(F$3:F942,B$3:B942,B943),IFERROR(INDEX(Máquinas!$D$4:$D$53,MATCH(B943,Máquinas!$A$4:$A$53,0)),"")))</f>
        <v/>
      </c>
      <c r="K943" s="10" t="str">
        <f t="shared" si="44"/>
        <v/>
      </c>
      <c r="L943" s="12"/>
    </row>
    <row r="944" spans="1:12" x14ac:dyDescent="0.3">
      <c r="A944" s="14"/>
      <c r="B944" s="12"/>
      <c r="C944" s="12"/>
      <c r="D944" s="12"/>
      <c r="E944" s="13"/>
      <c r="F944" s="13"/>
      <c r="G944" s="10" t="str">
        <f t="shared" si="42"/>
        <v/>
      </c>
      <c r="H944" s="13"/>
      <c r="I944" s="10" t="str">
        <f t="shared" si="43"/>
        <v/>
      </c>
      <c r="J944" s="10" t="str">
        <f>IF(B944="","",IF(_xlfn.MAXIFS(F$3:F943,B$3:B943,B944)&gt;0,_xlfn.MAXIFS(F$3:F943,B$3:B943,B944),IFERROR(INDEX(Máquinas!$D$4:$D$53,MATCH(B944,Máquinas!$A$4:$A$53,0)),"")))</f>
        <v/>
      </c>
      <c r="K944" s="10" t="str">
        <f t="shared" si="44"/>
        <v/>
      </c>
      <c r="L944" s="12"/>
    </row>
    <row r="945" spans="1:12" x14ac:dyDescent="0.3">
      <c r="A945" s="14"/>
      <c r="B945" s="12"/>
      <c r="C945" s="12"/>
      <c r="D945" s="12"/>
      <c r="E945" s="13"/>
      <c r="F945" s="13"/>
      <c r="G945" s="10" t="str">
        <f t="shared" si="42"/>
        <v/>
      </c>
      <c r="H945" s="13"/>
      <c r="I945" s="10" t="str">
        <f t="shared" si="43"/>
        <v/>
      </c>
      <c r="J945" s="10" t="str">
        <f>IF(B945="","",IF(_xlfn.MAXIFS(F$3:F944,B$3:B944,B945)&gt;0,_xlfn.MAXIFS(F$3:F944,B$3:B944,B945),IFERROR(INDEX(Máquinas!$D$4:$D$53,MATCH(B945,Máquinas!$A$4:$A$53,0)),"")))</f>
        <v/>
      </c>
      <c r="K945" s="10" t="str">
        <f t="shared" si="44"/>
        <v/>
      </c>
      <c r="L945" s="12"/>
    </row>
    <row r="946" spans="1:12" x14ac:dyDescent="0.3">
      <c r="A946" s="14"/>
      <c r="B946" s="12"/>
      <c r="C946" s="12"/>
      <c r="D946" s="12"/>
      <c r="E946" s="13"/>
      <c r="F946" s="13"/>
      <c r="G946" s="10" t="str">
        <f t="shared" si="42"/>
        <v/>
      </c>
      <c r="H946" s="13"/>
      <c r="I946" s="10" t="str">
        <f t="shared" si="43"/>
        <v/>
      </c>
      <c r="J946" s="10" t="str">
        <f>IF(B946="","",IF(_xlfn.MAXIFS(F$3:F945,B$3:B945,B946)&gt;0,_xlfn.MAXIFS(F$3:F945,B$3:B945,B946),IFERROR(INDEX(Máquinas!$D$4:$D$53,MATCH(B946,Máquinas!$A$4:$A$53,0)),"")))</f>
        <v/>
      </c>
      <c r="K946" s="10" t="str">
        <f t="shared" si="44"/>
        <v/>
      </c>
      <c r="L946" s="12"/>
    </row>
    <row r="947" spans="1:12" x14ac:dyDescent="0.3">
      <c r="A947" s="14"/>
      <c r="B947" s="12"/>
      <c r="C947" s="12"/>
      <c r="D947" s="12"/>
      <c r="E947" s="13"/>
      <c r="F947" s="13"/>
      <c r="G947" s="10" t="str">
        <f t="shared" si="42"/>
        <v/>
      </c>
      <c r="H947" s="13"/>
      <c r="I947" s="10" t="str">
        <f t="shared" si="43"/>
        <v/>
      </c>
      <c r="J947" s="10" t="str">
        <f>IF(B947="","",IF(_xlfn.MAXIFS(F$3:F946,B$3:B946,B947)&gt;0,_xlfn.MAXIFS(F$3:F946,B$3:B946,B947),IFERROR(INDEX(Máquinas!$D$4:$D$53,MATCH(B947,Máquinas!$A$4:$A$53,0)),"")))</f>
        <v/>
      </c>
      <c r="K947" s="10" t="str">
        <f t="shared" si="44"/>
        <v/>
      </c>
      <c r="L947" s="12"/>
    </row>
    <row r="948" spans="1:12" x14ac:dyDescent="0.3">
      <c r="A948" s="14"/>
      <c r="B948" s="12"/>
      <c r="C948" s="12"/>
      <c r="D948" s="12"/>
      <c r="E948" s="13"/>
      <c r="F948" s="13"/>
      <c r="G948" s="10" t="str">
        <f t="shared" si="42"/>
        <v/>
      </c>
      <c r="H948" s="13"/>
      <c r="I948" s="10" t="str">
        <f t="shared" si="43"/>
        <v/>
      </c>
      <c r="J948" s="10" t="str">
        <f>IF(B948="","",IF(_xlfn.MAXIFS(F$3:F947,B$3:B947,B948)&gt;0,_xlfn.MAXIFS(F$3:F947,B$3:B947,B948),IFERROR(INDEX(Máquinas!$D$4:$D$53,MATCH(B948,Máquinas!$A$4:$A$53,0)),"")))</f>
        <v/>
      </c>
      <c r="K948" s="10" t="str">
        <f t="shared" si="44"/>
        <v/>
      </c>
      <c r="L948" s="12"/>
    </row>
    <row r="949" spans="1:12" x14ac:dyDescent="0.3">
      <c r="A949" s="14"/>
      <c r="B949" s="12"/>
      <c r="C949" s="12"/>
      <c r="D949" s="12"/>
      <c r="E949" s="13"/>
      <c r="F949" s="13"/>
      <c r="G949" s="10" t="str">
        <f t="shared" si="42"/>
        <v/>
      </c>
      <c r="H949" s="13"/>
      <c r="I949" s="10" t="str">
        <f t="shared" si="43"/>
        <v/>
      </c>
      <c r="J949" s="10" t="str">
        <f>IF(B949="","",IF(_xlfn.MAXIFS(F$3:F948,B$3:B948,B949)&gt;0,_xlfn.MAXIFS(F$3:F948,B$3:B948,B949),IFERROR(INDEX(Máquinas!$D$4:$D$53,MATCH(B949,Máquinas!$A$4:$A$53,0)),"")))</f>
        <v/>
      </c>
      <c r="K949" s="10" t="str">
        <f t="shared" si="44"/>
        <v/>
      </c>
      <c r="L949" s="12"/>
    </row>
    <row r="950" spans="1:12" x14ac:dyDescent="0.3">
      <c r="A950" s="14"/>
      <c r="B950" s="12"/>
      <c r="C950" s="12"/>
      <c r="D950" s="12"/>
      <c r="E950" s="13"/>
      <c r="F950" s="13"/>
      <c r="G950" s="10" t="str">
        <f t="shared" si="42"/>
        <v/>
      </c>
      <c r="H950" s="13"/>
      <c r="I950" s="10" t="str">
        <f t="shared" si="43"/>
        <v/>
      </c>
      <c r="J950" s="10" t="str">
        <f>IF(B950="","",IF(_xlfn.MAXIFS(F$3:F949,B$3:B949,B950)&gt;0,_xlfn.MAXIFS(F$3:F949,B$3:B949,B950),IFERROR(INDEX(Máquinas!$D$4:$D$53,MATCH(B950,Máquinas!$A$4:$A$53,0)),"")))</f>
        <v/>
      </c>
      <c r="K950" s="10" t="str">
        <f t="shared" si="44"/>
        <v/>
      </c>
      <c r="L950" s="12"/>
    </row>
    <row r="951" spans="1:12" x14ac:dyDescent="0.3">
      <c r="A951" s="14"/>
      <c r="B951" s="12"/>
      <c r="C951" s="12"/>
      <c r="D951" s="12"/>
      <c r="E951" s="13"/>
      <c r="F951" s="13"/>
      <c r="G951" s="10" t="str">
        <f t="shared" si="42"/>
        <v/>
      </c>
      <c r="H951" s="13"/>
      <c r="I951" s="10" t="str">
        <f t="shared" si="43"/>
        <v/>
      </c>
      <c r="J951" s="10" t="str">
        <f>IF(B951="","",IF(_xlfn.MAXIFS(F$3:F950,B$3:B950,B951)&gt;0,_xlfn.MAXIFS(F$3:F950,B$3:B950,B951),IFERROR(INDEX(Máquinas!$D$4:$D$53,MATCH(B951,Máquinas!$A$4:$A$53,0)),"")))</f>
        <v/>
      </c>
      <c r="K951" s="10" t="str">
        <f t="shared" si="44"/>
        <v/>
      </c>
      <c r="L951" s="12"/>
    </row>
    <row r="952" spans="1:12" x14ac:dyDescent="0.3">
      <c r="A952" s="14"/>
      <c r="B952" s="12"/>
      <c r="C952" s="12"/>
      <c r="D952" s="12"/>
      <c r="E952" s="13"/>
      <c r="F952" s="13"/>
      <c r="G952" s="10" t="str">
        <f t="shared" si="42"/>
        <v/>
      </c>
      <c r="H952" s="13"/>
      <c r="I952" s="10" t="str">
        <f t="shared" si="43"/>
        <v/>
      </c>
      <c r="J952" s="10" t="str">
        <f>IF(B952="","",IF(_xlfn.MAXIFS(F$3:F951,B$3:B951,B952)&gt;0,_xlfn.MAXIFS(F$3:F951,B$3:B951,B952),IFERROR(INDEX(Máquinas!$D$4:$D$53,MATCH(B952,Máquinas!$A$4:$A$53,0)),"")))</f>
        <v/>
      </c>
      <c r="K952" s="10" t="str">
        <f t="shared" si="44"/>
        <v/>
      </c>
      <c r="L952" s="12"/>
    </row>
    <row r="953" spans="1:12" x14ac:dyDescent="0.3">
      <c r="A953" s="14"/>
      <c r="B953" s="12"/>
      <c r="C953" s="12"/>
      <c r="D953" s="12"/>
      <c r="E953" s="13"/>
      <c r="F953" s="13"/>
      <c r="G953" s="10" t="str">
        <f t="shared" si="42"/>
        <v/>
      </c>
      <c r="H953" s="13"/>
      <c r="I953" s="10" t="str">
        <f t="shared" si="43"/>
        <v/>
      </c>
      <c r="J953" s="10" t="str">
        <f>IF(B953="","",IF(_xlfn.MAXIFS(F$3:F952,B$3:B952,B953)&gt;0,_xlfn.MAXIFS(F$3:F952,B$3:B952,B953),IFERROR(INDEX(Máquinas!$D$4:$D$53,MATCH(B953,Máquinas!$A$4:$A$53,0)),"")))</f>
        <v/>
      </c>
      <c r="K953" s="10" t="str">
        <f t="shared" si="44"/>
        <v/>
      </c>
      <c r="L953" s="12"/>
    </row>
    <row r="954" spans="1:12" x14ac:dyDescent="0.3">
      <c r="A954" s="14"/>
      <c r="B954" s="12"/>
      <c r="C954" s="12"/>
      <c r="D954" s="12"/>
      <c r="E954" s="13"/>
      <c r="F954" s="13"/>
      <c r="G954" s="10" t="str">
        <f t="shared" si="42"/>
        <v/>
      </c>
      <c r="H954" s="13"/>
      <c r="I954" s="10" t="str">
        <f t="shared" si="43"/>
        <v/>
      </c>
      <c r="J954" s="10" t="str">
        <f>IF(B954="","",IF(_xlfn.MAXIFS(F$3:F953,B$3:B953,B954)&gt;0,_xlfn.MAXIFS(F$3:F953,B$3:B953,B954),IFERROR(INDEX(Máquinas!$D$4:$D$53,MATCH(B954,Máquinas!$A$4:$A$53,0)),"")))</f>
        <v/>
      </c>
      <c r="K954" s="10" t="str">
        <f t="shared" si="44"/>
        <v/>
      </c>
      <c r="L954" s="12"/>
    </row>
    <row r="955" spans="1:12" x14ac:dyDescent="0.3">
      <c r="A955" s="14"/>
      <c r="B955" s="12"/>
      <c r="C955" s="12"/>
      <c r="D955" s="12"/>
      <c r="E955" s="13"/>
      <c r="F955" s="13"/>
      <c r="G955" s="10" t="str">
        <f t="shared" si="42"/>
        <v/>
      </c>
      <c r="H955" s="13"/>
      <c r="I955" s="10" t="str">
        <f t="shared" si="43"/>
        <v/>
      </c>
      <c r="J955" s="10" t="str">
        <f>IF(B955="","",IF(_xlfn.MAXIFS(F$3:F954,B$3:B954,B955)&gt;0,_xlfn.MAXIFS(F$3:F954,B$3:B954,B955),IFERROR(INDEX(Máquinas!$D$4:$D$53,MATCH(B955,Máquinas!$A$4:$A$53,0)),"")))</f>
        <v/>
      </c>
      <c r="K955" s="10" t="str">
        <f t="shared" si="44"/>
        <v/>
      </c>
      <c r="L955" s="12"/>
    </row>
    <row r="956" spans="1:12" x14ac:dyDescent="0.3">
      <c r="A956" s="14"/>
      <c r="B956" s="12"/>
      <c r="C956" s="12"/>
      <c r="D956" s="12"/>
      <c r="E956" s="13"/>
      <c r="F956" s="13"/>
      <c r="G956" s="10" t="str">
        <f t="shared" si="42"/>
        <v/>
      </c>
      <c r="H956" s="13"/>
      <c r="I956" s="10" t="str">
        <f t="shared" si="43"/>
        <v/>
      </c>
      <c r="J956" s="10" t="str">
        <f>IF(B956="","",IF(_xlfn.MAXIFS(F$3:F955,B$3:B955,B956)&gt;0,_xlfn.MAXIFS(F$3:F955,B$3:B955,B956),IFERROR(INDEX(Máquinas!$D$4:$D$53,MATCH(B956,Máquinas!$A$4:$A$53,0)),"")))</f>
        <v/>
      </c>
      <c r="K956" s="10" t="str">
        <f t="shared" si="44"/>
        <v/>
      </c>
      <c r="L956" s="12"/>
    </row>
    <row r="957" spans="1:12" x14ac:dyDescent="0.3">
      <c r="A957" s="14"/>
      <c r="B957" s="12"/>
      <c r="C957" s="12"/>
      <c r="D957" s="12"/>
      <c r="E957" s="13"/>
      <c r="F957" s="13"/>
      <c r="G957" s="10" t="str">
        <f t="shared" si="42"/>
        <v/>
      </c>
      <c r="H957" s="13"/>
      <c r="I957" s="10" t="str">
        <f t="shared" si="43"/>
        <v/>
      </c>
      <c r="J957" s="10" t="str">
        <f>IF(B957="","",IF(_xlfn.MAXIFS(F$3:F956,B$3:B956,B957)&gt;0,_xlfn.MAXIFS(F$3:F956,B$3:B956,B957),IFERROR(INDEX(Máquinas!$D$4:$D$53,MATCH(B957,Máquinas!$A$4:$A$53,0)),"")))</f>
        <v/>
      </c>
      <c r="K957" s="10" t="str">
        <f t="shared" si="44"/>
        <v/>
      </c>
      <c r="L957" s="12"/>
    </row>
    <row r="958" spans="1:12" x14ac:dyDescent="0.3">
      <c r="A958" s="14"/>
      <c r="B958" s="12"/>
      <c r="C958" s="12"/>
      <c r="D958" s="12"/>
      <c r="E958" s="13"/>
      <c r="F958" s="13"/>
      <c r="G958" s="10" t="str">
        <f t="shared" si="42"/>
        <v/>
      </c>
      <c r="H958" s="13"/>
      <c r="I958" s="10" t="str">
        <f t="shared" si="43"/>
        <v/>
      </c>
      <c r="J958" s="10" t="str">
        <f>IF(B958="","",IF(_xlfn.MAXIFS(F$3:F957,B$3:B957,B958)&gt;0,_xlfn.MAXIFS(F$3:F957,B$3:B957,B958),IFERROR(INDEX(Máquinas!$D$4:$D$53,MATCH(B958,Máquinas!$A$4:$A$53,0)),"")))</f>
        <v/>
      </c>
      <c r="K958" s="10" t="str">
        <f t="shared" si="44"/>
        <v/>
      </c>
      <c r="L958" s="12"/>
    </row>
    <row r="959" spans="1:12" x14ac:dyDescent="0.3">
      <c r="A959" s="14"/>
      <c r="B959" s="12"/>
      <c r="C959" s="12"/>
      <c r="D959" s="12"/>
      <c r="E959" s="13"/>
      <c r="F959" s="13"/>
      <c r="G959" s="10" t="str">
        <f t="shared" si="42"/>
        <v/>
      </c>
      <c r="H959" s="13"/>
      <c r="I959" s="10" t="str">
        <f t="shared" si="43"/>
        <v/>
      </c>
      <c r="J959" s="10" t="str">
        <f>IF(B959="","",IF(_xlfn.MAXIFS(F$3:F958,B$3:B958,B959)&gt;0,_xlfn.MAXIFS(F$3:F958,B$3:B958,B959),IFERROR(INDEX(Máquinas!$D$4:$D$53,MATCH(B959,Máquinas!$A$4:$A$53,0)),"")))</f>
        <v/>
      </c>
      <c r="K959" s="10" t="str">
        <f t="shared" si="44"/>
        <v/>
      </c>
      <c r="L959" s="12"/>
    </row>
    <row r="960" spans="1:12" x14ac:dyDescent="0.3">
      <c r="A960" s="14"/>
      <c r="B960" s="12"/>
      <c r="C960" s="12"/>
      <c r="D960" s="12"/>
      <c r="E960" s="13"/>
      <c r="F960" s="13"/>
      <c r="G960" s="10" t="str">
        <f t="shared" si="42"/>
        <v/>
      </c>
      <c r="H960" s="13"/>
      <c r="I960" s="10" t="str">
        <f t="shared" si="43"/>
        <v/>
      </c>
      <c r="J960" s="10" t="str">
        <f>IF(B960="","",IF(_xlfn.MAXIFS(F$3:F959,B$3:B959,B960)&gt;0,_xlfn.MAXIFS(F$3:F959,B$3:B959,B960),IFERROR(INDEX(Máquinas!$D$4:$D$53,MATCH(B960,Máquinas!$A$4:$A$53,0)),"")))</f>
        <v/>
      </c>
      <c r="K960" s="10" t="str">
        <f t="shared" si="44"/>
        <v/>
      </c>
      <c r="L960" s="12"/>
    </row>
    <row r="961" spans="1:12" x14ac:dyDescent="0.3">
      <c r="A961" s="14"/>
      <c r="B961" s="12"/>
      <c r="C961" s="12"/>
      <c r="D961" s="12"/>
      <c r="E961" s="13"/>
      <c r="F961" s="13"/>
      <c r="G961" s="10" t="str">
        <f t="shared" si="42"/>
        <v/>
      </c>
      <c r="H961" s="13"/>
      <c r="I961" s="10" t="str">
        <f t="shared" si="43"/>
        <v/>
      </c>
      <c r="J961" s="10" t="str">
        <f>IF(B961="","",IF(_xlfn.MAXIFS(F$3:F960,B$3:B960,B961)&gt;0,_xlfn.MAXIFS(F$3:F960,B$3:B960,B961),IFERROR(INDEX(Máquinas!$D$4:$D$53,MATCH(B961,Máquinas!$A$4:$A$53,0)),"")))</f>
        <v/>
      </c>
      <c r="K961" s="10" t="str">
        <f t="shared" si="44"/>
        <v/>
      </c>
      <c r="L961" s="12"/>
    </row>
    <row r="962" spans="1:12" x14ac:dyDescent="0.3">
      <c r="A962" s="14"/>
      <c r="B962" s="12"/>
      <c r="C962" s="12"/>
      <c r="D962" s="12"/>
      <c r="E962" s="13"/>
      <c r="F962" s="13"/>
      <c r="G962" s="10" t="str">
        <f t="shared" si="42"/>
        <v/>
      </c>
      <c r="H962" s="13"/>
      <c r="I962" s="10" t="str">
        <f t="shared" si="43"/>
        <v/>
      </c>
      <c r="J962" s="10" t="str">
        <f>IF(B962="","",IF(_xlfn.MAXIFS(F$3:F961,B$3:B961,B962)&gt;0,_xlfn.MAXIFS(F$3:F961,B$3:B961,B962),IFERROR(INDEX(Máquinas!$D$4:$D$53,MATCH(B962,Máquinas!$A$4:$A$53,0)),"")))</f>
        <v/>
      </c>
      <c r="K962" s="10" t="str">
        <f t="shared" si="44"/>
        <v/>
      </c>
      <c r="L962" s="12"/>
    </row>
    <row r="963" spans="1:12" x14ac:dyDescent="0.3">
      <c r="A963" s="14"/>
      <c r="B963" s="12"/>
      <c r="C963" s="12"/>
      <c r="D963" s="12"/>
      <c r="E963" s="13"/>
      <c r="F963" s="13"/>
      <c r="G963" s="10" t="str">
        <f t="shared" si="42"/>
        <v/>
      </c>
      <c r="H963" s="13"/>
      <c r="I963" s="10" t="str">
        <f t="shared" si="43"/>
        <v/>
      </c>
      <c r="J963" s="10" t="str">
        <f>IF(B963="","",IF(_xlfn.MAXIFS(F$3:F962,B$3:B962,B963)&gt;0,_xlfn.MAXIFS(F$3:F962,B$3:B962,B963),IFERROR(INDEX(Máquinas!$D$4:$D$53,MATCH(B963,Máquinas!$A$4:$A$53,0)),"")))</f>
        <v/>
      </c>
      <c r="K963" s="10" t="str">
        <f t="shared" si="44"/>
        <v/>
      </c>
      <c r="L963" s="12"/>
    </row>
    <row r="964" spans="1:12" x14ac:dyDescent="0.3">
      <c r="A964" s="14"/>
      <c r="B964" s="12"/>
      <c r="C964" s="12"/>
      <c r="D964" s="12"/>
      <c r="E964" s="13"/>
      <c r="F964" s="13"/>
      <c r="G964" s="10" t="str">
        <f t="shared" ref="G964:G1027" si="45">IF(OR(E964="",F964=""),"",ROUND(F964-E964,1))</f>
        <v/>
      </c>
      <c r="H964" s="13"/>
      <c r="I964" s="10" t="str">
        <f t="shared" ref="I964:I1027" si="46">IF(OR(G964="",H964=""),"",ROUND(G964-H964,1))</f>
        <v/>
      </c>
      <c r="J964" s="10" t="str">
        <f>IF(B964="","",IF(_xlfn.MAXIFS(F$3:F963,B$3:B963,B964)&gt;0,_xlfn.MAXIFS(F$3:F963,B$3:B963,B964),IFERROR(INDEX(Máquinas!$D$4:$D$53,MATCH(B964,Máquinas!$A$4:$A$53,0)),"")))</f>
        <v/>
      </c>
      <c r="K964" s="10" t="str">
        <f t="shared" ref="K964:K1027" si="47">IF(OR(E964="",J964=""),"",ROUND(E964-J964,1))</f>
        <v/>
      </c>
      <c r="L964" s="12"/>
    </row>
    <row r="965" spans="1:12" x14ac:dyDescent="0.3">
      <c r="A965" s="14"/>
      <c r="B965" s="12"/>
      <c r="C965" s="12"/>
      <c r="D965" s="12"/>
      <c r="E965" s="13"/>
      <c r="F965" s="13"/>
      <c r="G965" s="10" t="str">
        <f t="shared" si="45"/>
        <v/>
      </c>
      <c r="H965" s="13"/>
      <c r="I965" s="10" t="str">
        <f t="shared" si="46"/>
        <v/>
      </c>
      <c r="J965" s="10" t="str">
        <f>IF(B965="","",IF(_xlfn.MAXIFS(F$3:F964,B$3:B964,B965)&gt;0,_xlfn.MAXIFS(F$3:F964,B$3:B964,B965),IFERROR(INDEX(Máquinas!$D$4:$D$53,MATCH(B965,Máquinas!$A$4:$A$53,0)),"")))</f>
        <v/>
      </c>
      <c r="K965" s="10" t="str">
        <f t="shared" si="47"/>
        <v/>
      </c>
      <c r="L965" s="12"/>
    </row>
    <row r="966" spans="1:12" x14ac:dyDescent="0.3">
      <c r="A966" s="14"/>
      <c r="B966" s="12"/>
      <c r="C966" s="12"/>
      <c r="D966" s="12"/>
      <c r="E966" s="13"/>
      <c r="F966" s="13"/>
      <c r="G966" s="10" t="str">
        <f t="shared" si="45"/>
        <v/>
      </c>
      <c r="H966" s="13"/>
      <c r="I966" s="10" t="str">
        <f t="shared" si="46"/>
        <v/>
      </c>
      <c r="J966" s="10" t="str">
        <f>IF(B966="","",IF(_xlfn.MAXIFS(F$3:F965,B$3:B965,B966)&gt;0,_xlfn.MAXIFS(F$3:F965,B$3:B965,B966),IFERROR(INDEX(Máquinas!$D$4:$D$53,MATCH(B966,Máquinas!$A$4:$A$53,0)),"")))</f>
        <v/>
      </c>
      <c r="K966" s="10" t="str">
        <f t="shared" si="47"/>
        <v/>
      </c>
      <c r="L966" s="12"/>
    </row>
    <row r="967" spans="1:12" x14ac:dyDescent="0.3">
      <c r="A967" s="14"/>
      <c r="B967" s="12"/>
      <c r="C967" s="12"/>
      <c r="D967" s="12"/>
      <c r="E967" s="13"/>
      <c r="F967" s="13"/>
      <c r="G967" s="10" t="str">
        <f t="shared" si="45"/>
        <v/>
      </c>
      <c r="H967" s="13"/>
      <c r="I967" s="10" t="str">
        <f t="shared" si="46"/>
        <v/>
      </c>
      <c r="J967" s="10" t="str">
        <f>IF(B967="","",IF(_xlfn.MAXIFS(F$3:F966,B$3:B966,B967)&gt;0,_xlfn.MAXIFS(F$3:F966,B$3:B966,B967),IFERROR(INDEX(Máquinas!$D$4:$D$53,MATCH(B967,Máquinas!$A$4:$A$53,0)),"")))</f>
        <v/>
      </c>
      <c r="K967" s="10" t="str">
        <f t="shared" si="47"/>
        <v/>
      </c>
      <c r="L967" s="12"/>
    </row>
    <row r="968" spans="1:12" x14ac:dyDescent="0.3">
      <c r="A968" s="14"/>
      <c r="B968" s="12"/>
      <c r="C968" s="12"/>
      <c r="D968" s="12"/>
      <c r="E968" s="13"/>
      <c r="F968" s="13"/>
      <c r="G968" s="10" t="str">
        <f t="shared" si="45"/>
        <v/>
      </c>
      <c r="H968" s="13"/>
      <c r="I968" s="10" t="str">
        <f t="shared" si="46"/>
        <v/>
      </c>
      <c r="J968" s="10" t="str">
        <f>IF(B968="","",IF(_xlfn.MAXIFS(F$3:F967,B$3:B967,B968)&gt;0,_xlfn.MAXIFS(F$3:F967,B$3:B967,B968),IFERROR(INDEX(Máquinas!$D$4:$D$53,MATCH(B968,Máquinas!$A$4:$A$53,0)),"")))</f>
        <v/>
      </c>
      <c r="K968" s="10" t="str">
        <f t="shared" si="47"/>
        <v/>
      </c>
      <c r="L968" s="12"/>
    </row>
    <row r="969" spans="1:12" x14ac:dyDescent="0.3">
      <c r="A969" s="14"/>
      <c r="B969" s="12"/>
      <c r="C969" s="12"/>
      <c r="D969" s="12"/>
      <c r="E969" s="13"/>
      <c r="F969" s="13"/>
      <c r="G969" s="10" t="str">
        <f t="shared" si="45"/>
        <v/>
      </c>
      <c r="H969" s="13"/>
      <c r="I969" s="10" t="str">
        <f t="shared" si="46"/>
        <v/>
      </c>
      <c r="J969" s="10" t="str">
        <f>IF(B969="","",IF(_xlfn.MAXIFS(F$3:F968,B$3:B968,B969)&gt;0,_xlfn.MAXIFS(F$3:F968,B$3:B968,B969),IFERROR(INDEX(Máquinas!$D$4:$D$53,MATCH(B969,Máquinas!$A$4:$A$53,0)),"")))</f>
        <v/>
      </c>
      <c r="K969" s="10" t="str">
        <f t="shared" si="47"/>
        <v/>
      </c>
      <c r="L969" s="12"/>
    </row>
    <row r="970" spans="1:12" x14ac:dyDescent="0.3">
      <c r="A970" s="14"/>
      <c r="B970" s="12"/>
      <c r="C970" s="12"/>
      <c r="D970" s="12"/>
      <c r="E970" s="13"/>
      <c r="F970" s="13"/>
      <c r="G970" s="10" t="str">
        <f t="shared" si="45"/>
        <v/>
      </c>
      <c r="H970" s="13"/>
      <c r="I970" s="10" t="str">
        <f t="shared" si="46"/>
        <v/>
      </c>
      <c r="J970" s="10" t="str">
        <f>IF(B970="","",IF(_xlfn.MAXIFS(F$3:F969,B$3:B969,B970)&gt;0,_xlfn.MAXIFS(F$3:F969,B$3:B969,B970),IFERROR(INDEX(Máquinas!$D$4:$D$53,MATCH(B970,Máquinas!$A$4:$A$53,0)),"")))</f>
        <v/>
      </c>
      <c r="K970" s="10" t="str">
        <f t="shared" si="47"/>
        <v/>
      </c>
      <c r="L970" s="12"/>
    </row>
    <row r="971" spans="1:12" x14ac:dyDescent="0.3">
      <c r="A971" s="14"/>
      <c r="B971" s="12"/>
      <c r="C971" s="12"/>
      <c r="D971" s="12"/>
      <c r="E971" s="13"/>
      <c r="F971" s="13"/>
      <c r="G971" s="10" t="str">
        <f t="shared" si="45"/>
        <v/>
      </c>
      <c r="H971" s="13"/>
      <c r="I971" s="10" t="str">
        <f t="shared" si="46"/>
        <v/>
      </c>
      <c r="J971" s="10" t="str">
        <f>IF(B971="","",IF(_xlfn.MAXIFS(F$3:F970,B$3:B970,B971)&gt;0,_xlfn.MAXIFS(F$3:F970,B$3:B970,B971),IFERROR(INDEX(Máquinas!$D$4:$D$53,MATCH(B971,Máquinas!$A$4:$A$53,0)),"")))</f>
        <v/>
      </c>
      <c r="K971" s="10" t="str">
        <f t="shared" si="47"/>
        <v/>
      </c>
      <c r="L971" s="12"/>
    </row>
    <row r="972" spans="1:12" x14ac:dyDescent="0.3">
      <c r="A972" s="14"/>
      <c r="B972" s="12"/>
      <c r="C972" s="12"/>
      <c r="D972" s="12"/>
      <c r="E972" s="13"/>
      <c r="F972" s="13"/>
      <c r="G972" s="10" t="str">
        <f t="shared" si="45"/>
        <v/>
      </c>
      <c r="H972" s="13"/>
      <c r="I972" s="10" t="str">
        <f t="shared" si="46"/>
        <v/>
      </c>
      <c r="J972" s="10" t="str">
        <f>IF(B972="","",IF(_xlfn.MAXIFS(F$3:F971,B$3:B971,B972)&gt;0,_xlfn.MAXIFS(F$3:F971,B$3:B971,B972),IFERROR(INDEX(Máquinas!$D$4:$D$53,MATCH(B972,Máquinas!$A$4:$A$53,0)),"")))</f>
        <v/>
      </c>
      <c r="K972" s="10" t="str">
        <f t="shared" si="47"/>
        <v/>
      </c>
      <c r="L972" s="12"/>
    </row>
    <row r="973" spans="1:12" x14ac:dyDescent="0.3">
      <c r="A973" s="14"/>
      <c r="B973" s="12"/>
      <c r="C973" s="12"/>
      <c r="D973" s="12"/>
      <c r="E973" s="13"/>
      <c r="F973" s="13"/>
      <c r="G973" s="10" t="str">
        <f t="shared" si="45"/>
        <v/>
      </c>
      <c r="H973" s="13"/>
      <c r="I973" s="10" t="str">
        <f t="shared" si="46"/>
        <v/>
      </c>
      <c r="J973" s="10" t="str">
        <f>IF(B973="","",IF(_xlfn.MAXIFS(F$3:F972,B$3:B972,B973)&gt;0,_xlfn.MAXIFS(F$3:F972,B$3:B972,B973),IFERROR(INDEX(Máquinas!$D$4:$D$53,MATCH(B973,Máquinas!$A$4:$A$53,0)),"")))</f>
        <v/>
      </c>
      <c r="K973" s="10" t="str">
        <f t="shared" si="47"/>
        <v/>
      </c>
      <c r="L973" s="12"/>
    </row>
    <row r="974" spans="1:12" x14ac:dyDescent="0.3">
      <c r="A974" s="14"/>
      <c r="B974" s="12"/>
      <c r="C974" s="12"/>
      <c r="D974" s="12"/>
      <c r="E974" s="13"/>
      <c r="F974" s="13"/>
      <c r="G974" s="10" t="str">
        <f t="shared" si="45"/>
        <v/>
      </c>
      <c r="H974" s="13"/>
      <c r="I974" s="10" t="str">
        <f t="shared" si="46"/>
        <v/>
      </c>
      <c r="J974" s="10" t="str">
        <f>IF(B974="","",IF(_xlfn.MAXIFS(F$3:F973,B$3:B973,B974)&gt;0,_xlfn.MAXIFS(F$3:F973,B$3:B973,B974),IFERROR(INDEX(Máquinas!$D$4:$D$53,MATCH(B974,Máquinas!$A$4:$A$53,0)),"")))</f>
        <v/>
      </c>
      <c r="K974" s="10" t="str">
        <f t="shared" si="47"/>
        <v/>
      </c>
      <c r="L974" s="12"/>
    </row>
    <row r="975" spans="1:12" x14ac:dyDescent="0.3">
      <c r="A975" s="14"/>
      <c r="B975" s="12"/>
      <c r="C975" s="12"/>
      <c r="D975" s="12"/>
      <c r="E975" s="13"/>
      <c r="F975" s="13"/>
      <c r="G975" s="10" t="str">
        <f t="shared" si="45"/>
        <v/>
      </c>
      <c r="H975" s="13"/>
      <c r="I975" s="10" t="str">
        <f t="shared" si="46"/>
        <v/>
      </c>
      <c r="J975" s="10" t="str">
        <f>IF(B975="","",IF(_xlfn.MAXIFS(F$3:F974,B$3:B974,B975)&gt;0,_xlfn.MAXIFS(F$3:F974,B$3:B974,B975),IFERROR(INDEX(Máquinas!$D$4:$D$53,MATCH(B975,Máquinas!$A$4:$A$53,0)),"")))</f>
        <v/>
      </c>
      <c r="K975" s="10" t="str">
        <f t="shared" si="47"/>
        <v/>
      </c>
      <c r="L975" s="12"/>
    </row>
    <row r="976" spans="1:12" x14ac:dyDescent="0.3">
      <c r="A976" s="14"/>
      <c r="B976" s="12"/>
      <c r="C976" s="12"/>
      <c r="D976" s="12"/>
      <c r="E976" s="13"/>
      <c r="F976" s="13"/>
      <c r="G976" s="10" t="str">
        <f t="shared" si="45"/>
        <v/>
      </c>
      <c r="H976" s="13"/>
      <c r="I976" s="10" t="str">
        <f t="shared" si="46"/>
        <v/>
      </c>
      <c r="J976" s="10" t="str">
        <f>IF(B976="","",IF(_xlfn.MAXIFS(F$3:F975,B$3:B975,B976)&gt;0,_xlfn.MAXIFS(F$3:F975,B$3:B975,B976),IFERROR(INDEX(Máquinas!$D$4:$D$53,MATCH(B976,Máquinas!$A$4:$A$53,0)),"")))</f>
        <v/>
      </c>
      <c r="K976" s="10" t="str">
        <f t="shared" si="47"/>
        <v/>
      </c>
      <c r="L976" s="12"/>
    </row>
    <row r="977" spans="1:12" x14ac:dyDescent="0.3">
      <c r="A977" s="14"/>
      <c r="B977" s="12"/>
      <c r="C977" s="12"/>
      <c r="D977" s="12"/>
      <c r="E977" s="13"/>
      <c r="F977" s="13"/>
      <c r="G977" s="10" t="str">
        <f t="shared" si="45"/>
        <v/>
      </c>
      <c r="H977" s="13"/>
      <c r="I977" s="10" t="str">
        <f t="shared" si="46"/>
        <v/>
      </c>
      <c r="J977" s="10" t="str">
        <f>IF(B977="","",IF(_xlfn.MAXIFS(F$3:F976,B$3:B976,B977)&gt;0,_xlfn.MAXIFS(F$3:F976,B$3:B976,B977),IFERROR(INDEX(Máquinas!$D$4:$D$53,MATCH(B977,Máquinas!$A$4:$A$53,0)),"")))</f>
        <v/>
      </c>
      <c r="K977" s="10" t="str">
        <f t="shared" si="47"/>
        <v/>
      </c>
      <c r="L977" s="12"/>
    </row>
    <row r="978" spans="1:12" x14ac:dyDescent="0.3">
      <c r="A978" s="14"/>
      <c r="B978" s="12"/>
      <c r="C978" s="12"/>
      <c r="D978" s="12"/>
      <c r="E978" s="13"/>
      <c r="F978" s="13"/>
      <c r="G978" s="10" t="str">
        <f t="shared" si="45"/>
        <v/>
      </c>
      <c r="H978" s="13"/>
      <c r="I978" s="10" t="str">
        <f t="shared" si="46"/>
        <v/>
      </c>
      <c r="J978" s="10" t="str">
        <f>IF(B978="","",IF(_xlfn.MAXIFS(F$3:F977,B$3:B977,B978)&gt;0,_xlfn.MAXIFS(F$3:F977,B$3:B977,B978),IFERROR(INDEX(Máquinas!$D$4:$D$53,MATCH(B978,Máquinas!$A$4:$A$53,0)),"")))</f>
        <v/>
      </c>
      <c r="K978" s="10" t="str">
        <f t="shared" si="47"/>
        <v/>
      </c>
      <c r="L978" s="12"/>
    </row>
    <row r="979" spans="1:12" x14ac:dyDescent="0.3">
      <c r="A979" s="14"/>
      <c r="B979" s="12"/>
      <c r="C979" s="12"/>
      <c r="D979" s="12"/>
      <c r="E979" s="13"/>
      <c r="F979" s="13"/>
      <c r="G979" s="10" t="str">
        <f t="shared" si="45"/>
        <v/>
      </c>
      <c r="H979" s="13"/>
      <c r="I979" s="10" t="str">
        <f t="shared" si="46"/>
        <v/>
      </c>
      <c r="J979" s="10" t="str">
        <f>IF(B979="","",IF(_xlfn.MAXIFS(F$3:F978,B$3:B978,B979)&gt;0,_xlfn.MAXIFS(F$3:F978,B$3:B978,B979),IFERROR(INDEX(Máquinas!$D$4:$D$53,MATCH(B979,Máquinas!$A$4:$A$53,0)),"")))</f>
        <v/>
      </c>
      <c r="K979" s="10" t="str">
        <f t="shared" si="47"/>
        <v/>
      </c>
      <c r="L979" s="12"/>
    </row>
    <row r="980" spans="1:12" x14ac:dyDescent="0.3">
      <c r="A980" s="14"/>
      <c r="B980" s="12"/>
      <c r="C980" s="12"/>
      <c r="D980" s="12"/>
      <c r="E980" s="13"/>
      <c r="F980" s="13"/>
      <c r="G980" s="10" t="str">
        <f t="shared" si="45"/>
        <v/>
      </c>
      <c r="H980" s="13"/>
      <c r="I980" s="10" t="str">
        <f t="shared" si="46"/>
        <v/>
      </c>
      <c r="J980" s="10" t="str">
        <f>IF(B980="","",IF(_xlfn.MAXIFS(F$3:F979,B$3:B979,B980)&gt;0,_xlfn.MAXIFS(F$3:F979,B$3:B979,B980),IFERROR(INDEX(Máquinas!$D$4:$D$53,MATCH(B980,Máquinas!$A$4:$A$53,0)),"")))</f>
        <v/>
      </c>
      <c r="K980" s="10" t="str">
        <f t="shared" si="47"/>
        <v/>
      </c>
      <c r="L980" s="12"/>
    </row>
    <row r="981" spans="1:12" x14ac:dyDescent="0.3">
      <c r="A981" s="14"/>
      <c r="B981" s="12"/>
      <c r="C981" s="12"/>
      <c r="D981" s="12"/>
      <c r="E981" s="13"/>
      <c r="F981" s="13"/>
      <c r="G981" s="10" t="str">
        <f t="shared" si="45"/>
        <v/>
      </c>
      <c r="H981" s="13"/>
      <c r="I981" s="10" t="str">
        <f t="shared" si="46"/>
        <v/>
      </c>
      <c r="J981" s="10" t="str">
        <f>IF(B981="","",IF(_xlfn.MAXIFS(F$3:F980,B$3:B980,B981)&gt;0,_xlfn.MAXIFS(F$3:F980,B$3:B980,B981),IFERROR(INDEX(Máquinas!$D$4:$D$53,MATCH(B981,Máquinas!$A$4:$A$53,0)),"")))</f>
        <v/>
      </c>
      <c r="K981" s="10" t="str">
        <f t="shared" si="47"/>
        <v/>
      </c>
      <c r="L981" s="12"/>
    </row>
    <row r="982" spans="1:12" x14ac:dyDescent="0.3">
      <c r="A982" s="14"/>
      <c r="B982" s="12"/>
      <c r="C982" s="12"/>
      <c r="D982" s="12"/>
      <c r="E982" s="13"/>
      <c r="F982" s="13"/>
      <c r="G982" s="10" t="str">
        <f t="shared" si="45"/>
        <v/>
      </c>
      <c r="H982" s="13"/>
      <c r="I982" s="10" t="str">
        <f t="shared" si="46"/>
        <v/>
      </c>
      <c r="J982" s="10" t="str">
        <f>IF(B982="","",IF(_xlfn.MAXIFS(F$3:F981,B$3:B981,B982)&gt;0,_xlfn.MAXIFS(F$3:F981,B$3:B981,B982),IFERROR(INDEX(Máquinas!$D$4:$D$53,MATCH(B982,Máquinas!$A$4:$A$53,0)),"")))</f>
        <v/>
      </c>
      <c r="K982" s="10" t="str">
        <f t="shared" si="47"/>
        <v/>
      </c>
      <c r="L982" s="12"/>
    </row>
    <row r="983" spans="1:12" x14ac:dyDescent="0.3">
      <c r="A983" s="14"/>
      <c r="B983" s="12"/>
      <c r="C983" s="12"/>
      <c r="D983" s="12"/>
      <c r="E983" s="13"/>
      <c r="F983" s="13"/>
      <c r="G983" s="10" t="str">
        <f t="shared" si="45"/>
        <v/>
      </c>
      <c r="H983" s="13"/>
      <c r="I983" s="10" t="str">
        <f t="shared" si="46"/>
        <v/>
      </c>
      <c r="J983" s="10" t="str">
        <f>IF(B983="","",IF(_xlfn.MAXIFS(F$3:F982,B$3:B982,B983)&gt;0,_xlfn.MAXIFS(F$3:F982,B$3:B982,B983),IFERROR(INDEX(Máquinas!$D$4:$D$53,MATCH(B983,Máquinas!$A$4:$A$53,0)),"")))</f>
        <v/>
      </c>
      <c r="K983" s="10" t="str">
        <f t="shared" si="47"/>
        <v/>
      </c>
      <c r="L983" s="12"/>
    </row>
    <row r="984" spans="1:12" x14ac:dyDescent="0.3">
      <c r="A984" s="14"/>
      <c r="B984" s="12"/>
      <c r="C984" s="12"/>
      <c r="D984" s="12"/>
      <c r="E984" s="13"/>
      <c r="F984" s="13"/>
      <c r="G984" s="10" t="str">
        <f t="shared" si="45"/>
        <v/>
      </c>
      <c r="H984" s="13"/>
      <c r="I984" s="10" t="str">
        <f t="shared" si="46"/>
        <v/>
      </c>
      <c r="J984" s="10" t="str">
        <f>IF(B984="","",IF(_xlfn.MAXIFS(F$3:F983,B$3:B983,B984)&gt;0,_xlfn.MAXIFS(F$3:F983,B$3:B983,B984),IFERROR(INDEX(Máquinas!$D$4:$D$53,MATCH(B984,Máquinas!$A$4:$A$53,0)),"")))</f>
        <v/>
      </c>
      <c r="K984" s="10" t="str">
        <f t="shared" si="47"/>
        <v/>
      </c>
      <c r="L984" s="12"/>
    </row>
    <row r="985" spans="1:12" x14ac:dyDescent="0.3">
      <c r="A985" s="14"/>
      <c r="B985" s="12"/>
      <c r="C985" s="12"/>
      <c r="D985" s="12"/>
      <c r="E985" s="13"/>
      <c r="F985" s="13"/>
      <c r="G985" s="10" t="str">
        <f t="shared" si="45"/>
        <v/>
      </c>
      <c r="H985" s="13"/>
      <c r="I985" s="10" t="str">
        <f t="shared" si="46"/>
        <v/>
      </c>
      <c r="J985" s="10" t="str">
        <f>IF(B985="","",IF(_xlfn.MAXIFS(F$3:F984,B$3:B984,B985)&gt;0,_xlfn.MAXIFS(F$3:F984,B$3:B984,B985),IFERROR(INDEX(Máquinas!$D$4:$D$53,MATCH(B985,Máquinas!$A$4:$A$53,0)),"")))</f>
        <v/>
      </c>
      <c r="K985" s="10" t="str">
        <f t="shared" si="47"/>
        <v/>
      </c>
      <c r="L985" s="12"/>
    </row>
    <row r="986" spans="1:12" x14ac:dyDescent="0.3">
      <c r="A986" s="14"/>
      <c r="B986" s="12"/>
      <c r="C986" s="12"/>
      <c r="D986" s="12"/>
      <c r="E986" s="13"/>
      <c r="F986" s="13"/>
      <c r="G986" s="10" t="str">
        <f t="shared" si="45"/>
        <v/>
      </c>
      <c r="H986" s="13"/>
      <c r="I986" s="10" t="str">
        <f t="shared" si="46"/>
        <v/>
      </c>
      <c r="J986" s="10" t="str">
        <f>IF(B986="","",IF(_xlfn.MAXIFS(F$3:F985,B$3:B985,B986)&gt;0,_xlfn.MAXIFS(F$3:F985,B$3:B985,B986),IFERROR(INDEX(Máquinas!$D$4:$D$53,MATCH(B986,Máquinas!$A$4:$A$53,0)),"")))</f>
        <v/>
      </c>
      <c r="K986" s="10" t="str">
        <f t="shared" si="47"/>
        <v/>
      </c>
      <c r="L986" s="12"/>
    </row>
    <row r="987" spans="1:12" x14ac:dyDescent="0.3">
      <c r="A987" s="14"/>
      <c r="B987" s="12"/>
      <c r="C987" s="12"/>
      <c r="D987" s="12"/>
      <c r="E987" s="13"/>
      <c r="F987" s="13"/>
      <c r="G987" s="10" t="str">
        <f t="shared" si="45"/>
        <v/>
      </c>
      <c r="H987" s="13"/>
      <c r="I987" s="10" t="str">
        <f t="shared" si="46"/>
        <v/>
      </c>
      <c r="J987" s="10" t="str">
        <f>IF(B987="","",IF(_xlfn.MAXIFS(F$3:F986,B$3:B986,B987)&gt;0,_xlfn.MAXIFS(F$3:F986,B$3:B986,B987),IFERROR(INDEX(Máquinas!$D$4:$D$53,MATCH(B987,Máquinas!$A$4:$A$53,0)),"")))</f>
        <v/>
      </c>
      <c r="K987" s="10" t="str">
        <f t="shared" si="47"/>
        <v/>
      </c>
      <c r="L987" s="12"/>
    </row>
    <row r="988" spans="1:12" x14ac:dyDescent="0.3">
      <c r="A988" s="14"/>
      <c r="B988" s="12"/>
      <c r="C988" s="12"/>
      <c r="D988" s="12"/>
      <c r="E988" s="13"/>
      <c r="F988" s="13"/>
      <c r="G988" s="10" t="str">
        <f t="shared" si="45"/>
        <v/>
      </c>
      <c r="H988" s="13"/>
      <c r="I988" s="10" t="str">
        <f t="shared" si="46"/>
        <v/>
      </c>
      <c r="J988" s="10" t="str">
        <f>IF(B988="","",IF(_xlfn.MAXIFS(F$3:F987,B$3:B987,B988)&gt;0,_xlfn.MAXIFS(F$3:F987,B$3:B987,B988),IFERROR(INDEX(Máquinas!$D$4:$D$53,MATCH(B988,Máquinas!$A$4:$A$53,0)),"")))</f>
        <v/>
      </c>
      <c r="K988" s="10" t="str">
        <f t="shared" si="47"/>
        <v/>
      </c>
      <c r="L988" s="12"/>
    </row>
    <row r="989" spans="1:12" x14ac:dyDescent="0.3">
      <c r="A989" s="14"/>
      <c r="B989" s="12"/>
      <c r="C989" s="12"/>
      <c r="D989" s="12"/>
      <c r="E989" s="13"/>
      <c r="F989" s="13"/>
      <c r="G989" s="10" t="str">
        <f t="shared" si="45"/>
        <v/>
      </c>
      <c r="H989" s="13"/>
      <c r="I989" s="10" t="str">
        <f t="shared" si="46"/>
        <v/>
      </c>
      <c r="J989" s="10" t="str">
        <f>IF(B989="","",IF(_xlfn.MAXIFS(F$3:F988,B$3:B988,B989)&gt;0,_xlfn.MAXIFS(F$3:F988,B$3:B988,B989),IFERROR(INDEX(Máquinas!$D$4:$D$53,MATCH(B989,Máquinas!$A$4:$A$53,0)),"")))</f>
        <v/>
      </c>
      <c r="K989" s="10" t="str">
        <f t="shared" si="47"/>
        <v/>
      </c>
      <c r="L989" s="12"/>
    </row>
    <row r="990" spans="1:12" x14ac:dyDescent="0.3">
      <c r="A990" s="14"/>
      <c r="B990" s="12"/>
      <c r="C990" s="12"/>
      <c r="D990" s="12"/>
      <c r="E990" s="13"/>
      <c r="F990" s="13"/>
      <c r="G990" s="10" t="str">
        <f t="shared" si="45"/>
        <v/>
      </c>
      <c r="H990" s="13"/>
      <c r="I990" s="10" t="str">
        <f t="shared" si="46"/>
        <v/>
      </c>
      <c r="J990" s="10" t="str">
        <f>IF(B990="","",IF(_xlfn.MAXIFS(F$3:F989,B$3:B989,B990)&gt;0,_xlfn.MAXIFS(F$3:F989,B$3:B989,B990),IFERROR(INDEX(Máquinas!$D$4:$D$53,MATCH(B990,Máquinas!$A$4:$A$53,0)),"")))</f>
        <v/>
      </c>
      <c r="K990" s="10" t="str">
        <f t="shared" si="47"/>
        <v/>
      </c>
      <c r="L990" s="12"/>
    </row>
    <row r="991" spans="1:12" x14ac:dyDescent="0.3">
      <c r="A991" s="14"/>
      <c r="B991" s="12"/>
      <c r="C991" s="12"/>
      <c r="D991" s="12"/>
      <c r="E991" s="13"/>
      <c r="F991" s="13"/>
      <c r="G991" s="10" t="str">
        <f t="shared" si="45"/>
        <v/>
      </c>
      <c r="H991" s="13"/>
      <c r="I991" s="10" t="str">
        <f t="shared" si="46"/>
        <v/>
      </c>
      <c r="J991" s="10" t="str">
        <f>IF(B991="","",IF(_xlfn.MAXIFS(F$3:F990,B$3:B990,B991)&gt;0,_xlfn.MAXIFS(F$3:F990,B$3:B990,B991),IFERROR(INDEX(Máquinas!$D$4:$D$53,MATCH(B991,Máquinas!$A$4:$A$53,0)),"")))</f>
        <v/>
      </c>
      <c r="K991" s="10" t="str">
        <f t="shared" si="47"/>
        <v/>
      </c>
      <c r="L991" s="12"/>
    </row>
    <row r="992" spans="1:12" x14ac:dyDescent="0.3">
      <c r="A992" s="14"/>
      <c r="B992" s="12"/>
      <c r="C992" s="12"/>
      <c r="D992" s="12"/>
      <c r="E992" s="13"/>
      <c r="F992" s="13"/>
      <c r="G992" s="10" t="str">
        <f t="shared" si="45"/>
        <v/>
      </c>
      <c r="H992" s="13"/>
      <c r="I992" s="10" t="str">
        <f t="shared" si="46"/>
        <v/>
      </c>
      <c r="J992" s="10" t="str">
        <f>IF(B992="","",IF(_xlfn.MAXIFS(F$3:F991,B$3:B991,B992)&gt;0,_xlfn.MAXIFS(F$3:F991,B$3:B991,B992),IFERROR(INDEX(Máquinas!$D$4:$D$53,MATCH(B992,Máquinas!$A$4:$A$53,0)),"")))</f>
        <v/>
      </c>
      <c r="K992" s="10" t="str">
        <f t="shared" si="47"/>
        <v/>
      </c>
      <c r="L992" s="12"/>
    </row>
    <row r="993" spans="1:12" x14ac:dyDescent="0.3">
      <c r="A993" s="14"/>
      <c r="B993" s="12"/>
      <c r="C993" s="12"/>
      <c r="D993" s="12"/>
      <c r="E993" s="13"/>
      <c r="F993" s="13"/>
      <c r="G993" s="10" t="str">
        <f t="shared" si="45"/>
        <v/>
      </c>
      <c r="H993" s="13"/>
      <c r="I993" s="10" t="str">
        <f t="shared" si="46"/>
        <v/>
      </c>
      <c r="J993" s="10" t="str">
        <f>IF(B993="","",IF(_xlfn.MAXIFS(F$3:F992,B$3:B992,B993)&gt;0,_xlfn.MAXIFS(F$3:F992,B$3:B992,B993),IFERROR(INDEX(Máquinas!$D$4:$D$53,MATCH(B993,Máquinas!$A$4:$A$53,0)),"")))</f>
        <v/>
      </c>
      <c r="K993" s="10" t="str">
        <f t="shared" si="47"/>
        <v/>
      </c>
      <c r="L993" s="12"/>
    </row>
    <row r="994" spans="1:12" x14ac:dyDescent="0.3">
      <c r="A994" s="14"/>
      <c r="B994" s="12"/>
      <c r="C994" s="12"/>
      <c r="D994" s="12"/>
      <c r="E994" s="13"/>
      <c r="F994" s="13"/>
      <c r="G994" s="10" t="str">
        <f t="shared" si="45"/>
        <v/>
      </c>
      <c r="H994" s="13"/>
      <c r="I994" s="10" t="str">
        <f t="shared" si="46"/>
        <v/>
      </c>
      <c r="J994" s="10" t="str">
        <f>IF(B994="","",IF(_xlfn.MAXIFS(F$3:F993,B$3:B993,B994)&gt;0,_xlfn.MAXIFS(F$3:F993,B$3:B993,B994),IFERROR(INDEX(Máquinas!$D$4:$D$53,MATCH(B994,Máquinas!$A$4:$A$53,0)),"")))</f>
        <v/>
      </c>
      <c r="K994" s="10" t="str">
        <f t="shared" si="47"/>
        <v/>
      </c>
      <c r="L994" s="12"/>
    </row>
    <row r="995" spans="1:12" x14ac:dyDescent="0.3">
      <c r="A995" s="14"/>
      <c r="B995" s="12"/>
      <c r="C995" s="12"/>
      <c r="D995" s="12"/>
      <c r="E995" s="13"/>
      <c r="F995" s="13"/>
      <c r="G995" s="10" t="str">
        <f t="shared" si="45"/>
        <v/>
      </c>
      <c r="H995" s="13"/>
      <c r="I995" s="10" t="str">
        <f t="shared" si="46"/>
        <v/>
      </c>
      <c r="J995" s="10" t="str">
        <f>IF(B995="","",IF(_xlfn.MAXIFS(F$3:F994,B$3:B994,B995)&gt;0,_xlfn.MAXIFS(F$3:F994,B$3:B994,B995),IFERROR(INDEX(Máquinas!$D$4:$D$53,MATCH(B995,Máquinas!$A$4:$A$53,0)),"")))</f>
        <v/>
      </c>
      <c r="K995" s="10" t="str">
        <f t="shared" si="47"/>
        <v/>
      </c>
      <c r="L995" s="12"/>
    </row>
    <row r="996" spans="1:12" x14ac:dyDescent="0.3">
      <c r="A996" s="14"/>
      <c r="B996" s="12"/>
      <c r="C996" s="12"/>
      <c r="D996" s="12"/>
      <c r="E996" s="13"/>
      <c r="F996" s="13"/>
      <c r="G996" s="10" t="str">
        <f t="shared" si="45"/>
        <v/>
      </c>
      <c r="H996" s="13"/>
      <c r="I996" s="10" t="str">
        <f t="shared" si="46"/>
        <v/>
      </c>
      <c r="J996" s="10" t="str">
        <f>IF(B996="","",IF(_xlfn.MAXIFS(F$3:F995,B$3:B995,B996)&gt;0,_xlfn.MAXIFS(F$3:F995,B$3:B995,B996),IFERROR(INDEX(Máquinas!$D$4:$D$53,MATCH(B996,Máquinas!$A$4:$A$53,0)),"")))</f>
        <v/>
      </c>
      <c r="K996" s="10" t="str">
        <f t="shared" si="47"/>
        <v/>
      </c>
      <c r="L996" s="12"/>
    </row>
    <row r="997" spans="1:12" x14ac:dyDescent="0.3">
      <c r="A997" s="14"/>
      <c r="B997" s="12"/>
      <c r="C997" s="12"/>
      <c r="D997" s="12"/>
      <c r="E997" s="13"/>
      <c r="F997" s="13"/>
      <c r="G997" s="10" t="str">
        <f t="shared" si="45"/>
        <v/>
      </c>
      <c r="H997" s="13"/>
      <c r="I997" s="10" t="str">
        <f t="shared" si="46"/>
        <v/>
      </c>
      <c r="J997" s="10" t="str">
        <f>IF(B997="","",IF(_xlfn.MAXIFS(F$3:F996,B$3:B996,B997)&gt;0,_xlfn.MAXIFS(F$3:F996,B$3:B996,B997),IFERROR(INDEX(Máquinas!$D$4:$D$53,MATCH(B997,Máquinas!$A$4:$A$53,0)),"")))</f>
        <v/>
      </c>
      <c r="K997" s="10" t="str">
        <f t="shared" si="47"/>
        <v/>
      </c>
      <c r="L997" s="12"/>
    </row>
    <row r="998" spans="1:12" x14ac:dyDescent="0.3">
      <c r="A998" s="14"/>
      <c r="B998" s="12"/>
      <c r="C998" s="12"/>
      <c r="D998" s="12"/>
      <c r="E998" s="13"/>
      <c r="F998" s="13"/>
      <c r="G998" s="10" t="str">
        <f t="shared" si="45"/>
        <v/>
      </c>
      <c r="H998" s="13"/>
      <c r="I998" s="10" t="str">
        <f t="shared" si="46"/>
        <v/>
      </c>
      <c r="J998" s="10" t="str">
        <f>IF(B998="","",IF(_xlfn.MAXIFS(F$3:F997,B$3:B997,B998)&gt;0,_xlfn.MAXIFS(F$3:F997,B$3:B997,B998),IFERROR(INDEX(Máquinas!$D$4:$D$53,MATCH(B998,Máquinas!$A$4:$A$53,0)),"")))</f>
        <v/>
      </c>
      <c r="K998" s="10" t="str">
        <f t="shared" si="47"/>
        <v/>
      </c>
      <c r="L998" s="12"/>
    </row>
    <row r="999" spans="1:12" x14ac:dyDescent="0.3">
      <c r="A999" s="14"/>
      <c r="B999" s="12"/>
      <c r="C999" s="12"/>
      <c r="D999" s="12"/>
      <c r="E999" s="13"/>
      <c r="F999" s="13"/>
      <c r="G999" s="10" t="str">
        <f t="shared" si="45"/>
        <v/>
      </c>
      <c r="H999" s="13"/>
      <c r="I999" s="10" t="str">
        <f t="shared" si="46"/>
        <v/>
      </c>
      <c r="J999" s="10" t="str">
        <f>IF(B999="","",IF(_xlfn.MAXIFS(F$3:F998,B$3:B998,B999)&gt;0,_xlfn.MAXIFS(F$3:F998,B$3:B998,B999),IFERROR(INDEX(Máquinas!$D$4:$D$53,MATCH(B999,Máquinas!$A$4:$A$53,0)),"")))</f>
        <v/>
      </c>
      <c r="K999" s="10" t="str">
        <f t="shared" si="47"/>
        <v/>
      </c>
      <c r="L999" s="12"/>
    </row>
    <row r="1000" spans="1:12" x14ac:dyDescent="0.3">
      <c r="A1000" s="14"/>
      <c r="B1000" s="12"/>
      <c r="C1000" s="12"/>
      <c r="D1000" s="12"/>
      <c r="E1000" s="13"/>
      <c r="F1000" s="13"/>
      <c r="G1000" s="10" t="str">
        <f t="shared" si="45"/>
        <v/>
      </c>
      <c r="H1000" s="13"/>
      <c r="I1000" s="10" t="str">
        <f t="shared" si="46"/>
        <v/>
      </c>
      <c r="J1000" s="10" t="str">
        <f>IF(B1000="","",IF(_xlfn.MAXIFS(F$3:F999,B$3:B999,B1000)&gt;0,_xlfn.MAXIFS(F$3:F999,B$3:B999,B1000),IFERROR(INDEX(Máquinas!$D$4:$D$53,MATCH(B1000,Máquinas!$A$4:$A$53,0)),"")))</f>
        <v/>
      </c>
      <c r="K1000" s="10" t="str">
        <f t="shared" si="47"/>
        <v/>
      </c>
      <c r="L1000" s="12"/>
    </row>
    <row r="1001" spans="1:12" x14ac:dyDescent="0.3">
      <c r="A1001" s="14"/>
      <c r="B1001" s="12"/>
      <c r="C1001" s="12"/>
      <c r="D1001" s="12"/>
      <c r="E1001" s="13"/>
      <c r="F1001" s="13"/>
      <c r="G1001" s="10" t="str">
        <f t="shared" si="45"/>
        <v/>
      </c>
      <c r="H1001" s="13"/>
      <c r="I1001" s="10" t="str">
        <f t="shared" si="46"/>
        <v/>
      </c>
      <c r="J1001" s="10" t="str">
        <f>IF(B1001="","",IF(_xlfn.MAXIFS(F$3:F1000,B$3:B1000,B1001)&gt;0,_xlfn.MAXIFS(F$3:F1000,B$3:B1000,B1001),IFERROR(INDEX(Máquinas!$D$4:$D$53,MATCH(B1001,Máquinas!$A$4:$A$53,0)),"")))</f>
        <v/>
      </c>
      <c r="K1001" s="10" t="str">
        <f t="shared" si="47"/>
        <v/>
      </c>
      <c r="L1001" s="12"/>
    </row>
    <row r="1002" spans="1:12" x14ac:dyDescent="0.3">
      <c r="A1002" s="14"/>
      <c r="B1002" s="12"/>
      <c r="C1002" s="12"/>
      <c r="D1002" s="12"/>
      <c r="E1002" s="13"/>
      <c r="F1002" s="13"/>
      <c r="G1002" s="10" t="str">
        <f t="shared" si="45"/>
        <v/>
      </c>
      <c r="H1002" s="13"/>
      <c r="I1002" s="10" t="str">
        <f t="shared" si="46"/>
        <v/>
      </c>
      <c r="J1002" s="10" t="str">
        <f>IF(B1002="","",IF(_xlfn.MAXIFS(F$3:F1001,B$3:B1001,B1002)&gt;0,_xlfn.MAXIFS(F$3:F1001,B$3:B1001,B1002),IFERROR(INDEX(Máquinas!$D$4:$D$53,MATCH(B1002,Máquinas!$A$4:$A$53,0)),"")))</f>
        <v/>
      </c>
      <c r="K1002" s="10" t="str">
        <f t="shared" si="47"/>
        <v/>
      </c>
      <c r="L1002" s="12"/>
    </row>
    <row r="1003" spans="1:12" x14ac:dyDescent="0.3">
      <c r="A1003" s="14"/>
      <c r="B1003" s="12"/>
      <c r="C1003" s="12"/>
      <c r="D1003" s="12"/>
      <c r="E1003" s="13"/>
      <c r="F1003" s="13"/>
      <c r="G1003" s="10" t="str">
        <f t="shared" si="45"/>
        <v/>
      </c>
      <c r="H1003" s="13"/>
      <c r="I1003" s="10" t="str">
        <f t="shared" si="46"/>
        <v/>
      </c>
      <c r="J1003" s="10" t="str">
        <f>IF(B1003="","",IF(_xlfn.MAXIFS(F$3:F1002,B$3:B1002,B1003)&gt;0,_xlfn.MAXIFS(F$3:F1002,B$3:B1002,B1003),IFERROR(INDEX(Máquinas!$D$4:$D$53,MATCH(B1003,Máquinas!$A$4:$A$53,0)),"")))</f>
        <v/>
      </c>
      <c r="K1003" s="10" t="str">
        <f t="shared" si="47"/>
        <v/>
      </c>
      <c r="L1003" s="12"/>
    </row>
  </sheetData>
  <autoFilter ref="A3:L1003" xr:uid="{00000000-0009-0000-0000-000002000000}"/>
  <mergeCells count="2">
    <mergeCell ref="A2:L2"/>
    <mergeCell ref="A1:L1"/>
  </mergeCells>
  <conditionalFormatting sqref="G4:G1003">
    <cfRule type="expression" dxfId="2" priority="3">
      <formula>AND(ISNUMBER(G4),G4&lt;0)</formula>
    </cfRule>
  </conditionalFormatting>
  <conditionalFormatting sqref="K4:K1003">
    <cfRule type="expression" dxfId="1" priority="1">
      <formula>AND(ISNUMBER(K4),K4&gt;0)</formula>
    </cfRule>
    <cfRule type="expression" dxfId="0" priority="2">
      <formula>AND(ISNUMBER(K4),K4&lt;0)</formula>
    </cfRule>
  </conditionalFormatting>
  <dataValidations count="3">
    <dataValidation type="date" operator="greaterThan" allowBlank="1" showErrorMessage="1" errorTitle="Data inválida" error="Digite uma data, por exemplo 05/11/2026." sqref="A4:A1003" xr:uid="{00000000-0002-0000-0200-000001000000}">
      <formula1>DATE(2000,1,1)</formula1>
    </dataValidation>
    <dataValidation type="custom" allowBlank="1" showErrorMessage="1" errorTitle="Horímetro final menor" error="O horímetro final não pode ser menor que o inicial." sqref="F4:F1003" xr:uid="{00000000-0002-0000-0200-000002000000}">
      <formula1>OR(E4="",F4&gt;=E4)</formula1>
    </dataValidation>
    <dataValidation type="decimal" operator="greaterThanOrEqual" allowBlank="1" showErrorMessage="1" errorTitle="Valor inválido" error="Digite um número (sem letras)." sqref="E4:E1003 H4:H1003" xr:uid="{00000000-0002-0000-0200-000003000000}">
      <formula1>0</formula1>
    </dataValidation>
  </dataValidations>
  <pageMargins left="0.75" right="0.75" top="1" bottom="1" header="0.5" footer="0.5"/>
  <pageSetup fitToHeight="0"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errorTitle="Máquina não cadastrada" error="Escolha uma máquina cadastrada na aba Máquinas." xr:uid="{00000000-0002-0000-0200-000000000000}">
          <x14:formula1>
            <xm:f>Máquinas!$A$4:$A$53</xm:f>
          </x14:formula1>
          <xm:sqref>B4:B1003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58"/>
  <sheetViews>
    <sheetView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24" customWidth="1"/>
    <col min="2" max="5" width="14" customWidth="1"/>
    <col min="6" max="6" width="12" customWidth="1"/>
    <col min="7" max="7" width="14" customWidth="1"/>
  </cols>
  <sheetData>
    <row r="1" spans="1:7" ht="28.05" customHeight="1" x14ac:dyDescent="0.3">
      <c r="A1" s="23" t="s">
        <v>54</v>
      </c>
      <c r="B1" s="21"/>
      <c r="C1" s="21"/>
      <c r="D1" s="21"/>
      <c r="E1" s="21"/>
      <c r="F1" s="21"/>
      <c r="G1" s="21"/>
    </row>
    <row r="2" spans="1:7" x14ac:dyDescent="0.3">
      <c r="A2" s="22" t="s">
        <v>19</v>
      </c>
      <c r="B2" s="21"/>
      <c r="C2" s="21"/>
      <c r="D2" s="21"/>
      <c r="E2" s="21"/>
      <c r="F2" s="21"/>
      <c r="G2" s="21"/>
    </row>
    <row r="4" spans="1:7" ht="15.6" x14ac:dyDescent="0.3">
      <c r="A4" s="3" t="s">
        <v>55</v>
      </c>
      <c r="B4" s="16">
        <v>2026</v>
      </c>
      <c r="D4" s="3" t="s">
        <v>56</v>
      </c>
      <c r="E4" s="17">
        <f>DATE(B4,B5,1)</f>
        <v>46296</v>
      </c>
    </row>
    <row r="5" spans="1:7" ht="15.6" x14ac:dyDescent="0.3">
      <c r="A5" s="3" t="s">
        <v>57</v>
      </c>
      <c r="B5" s="16">
        <v>10</v>
      </c>
      <c r="D5" s="3" t="s">
        <v>58</v>
      </c>
      <c r="E5" s="17">
        <f>EOMONTH(E4,0)</f>
        <v>46326</v>
      </c>
    </row>
    <row r="7" spans="1:7" ht="31.95" customHeight="1" x14ac:dyDescent="0.3">
      <c r="A7" s="5" t="s">
        <v>20</v>
      </c>
      <c r="B7" s="5" t="s">
        <v>41</v>
      </c>
      <c r="C7" s="5" t="s">
        <v>42</v>
      </c>
      <c r="D7" s="5" t="s">
        <v>43</v>
      </c>
      <c r="E7" s="5" t="s">
        <v>45</v>
      </c>
      <c r="F7" s="5" t="s">
        <v>59</v>
      </c>
      <c r="G7" s="5" t="s">
        <v>28</v>
      </c>
    </row>
    <row r="8" spans="1:7" x14ac:dyDescent="0.3">
      <c r="A8" s="11" t="str">
        <f>IF(Máquinas!A4="","",Máquinas!A4)</f>
        <v>Mini escavadeira 01</v>
      </c>
      <c r="B8" s="10">
        <f>IF(A8="","",SUMIFS(Lançamentos!$G$4:$G$1003,Lançamentos!$B$4:$B$1003,A8,Lançamentos!$A$4:$A$1003,"&gt;="&amp;$E$4,Lançamentos!$A$4:$A$1003,"&lt;="&amp;$E$5))</f>
        <v>15.5</v>
      </c>
      <c r="C8" s="10">
        <f>IF(A8="","",SUMIFS(Lançamentos!$H$4:$H$1003,Lançamentos!$B$4:$B$1003,A8,Lançamentos!$A$4:$A$1003,"&gt;="&amp;$E$4,Lançamentos!$A$4:$A$1003,"&lt;="&amp;$E$5))</f>
        <v>15</v>
      </c>
      <c r="D8" s="10">
        <f t="shared" ref="D8:D39" si="0">IF(A8="","",ROUND(B8-C8,1))</f>
        <v>0.5</v>
      </c>
      <c r="E8" s="10">
        <f>IF(A8="","",SUMIFS(Lançamentos!$K$4:$K$1003,Lançamentos!$B$4:$B$1003,A8,Lançamentos!$A$4:$A$1003,"&gt;="&amp;$E$4,Lançamentos!$A$4:$A$1003,"&lt;="&amp;$E$5,Lançamentos!$K$4:$K$1003,"&gt;0"))</f>
        <v>2</v>
      </c>
      <c r="F8" s="11">
        <f>IF(A8="","",COUNTIFS(Lançamentos!$B$4:$B$1003,A8,Lançamentos!$A$4:$A$1003,"&gt;="&amp;$E$4,Lançamentos!$A$4:$A$1003,"&lt;="&amp;$E$5))</f>
        <v>3</v>
      </c>
      <c r="G8" s="10">
        <f>IF(A8="","",Máquinas!I4)</f>
        <v>2427.5</v>
      </c>
    </row>
    <row r="9" spans="1:7" x14ac:dyDescent="0.3">
      <c r="A9" s="11" t="str">
        <f>IF(Máquinas!A5="","",Máquinas!A5)</f>
        <v>Retroescavadeira 02</v>
      </c>
      <c r="B9" s="10">
        <f>IF(A9="","",SUMIFS(Lançamentos!$G$4:$G$1003,Lançamentos!$B$4:$B$1003,A9,Lançamentos!$A$4:$A$1003,"&gt;="&amp;$E$4,Lançamentos!$A$4:$A$1003,"&lt;="&amp;$E$5))</f>
        <v>22</v>
      </c>
      <c r="C9" s="10">
        <f>IF(A9="","",SUMIFS(Lançamentos!$H$4:$H$1003,Lançamentos!$B$4:$B$1003,A9,Lançamentos!$A$4:$A$1003,"&gt;="&amp;$E$4,Lançamentos!$A$4:$A$1003,"&lt;="&amp;$E$5))</f>
        <v>21</v>
      </c>
      <c r="D9" s="10">
        <f t="shared" si="0"/>
        <v>1</v>
      </c>
      <c r="E9" s="10">
        <f>IF(A9="","",SUMIFS(Lançamentos!$K$4:$K$1003,Lançamentos!$B$4:$B$1003,A9,Lançamentos!$A$4:$A$1003,"&gt;="&amp;$E$4,Lançamentos!$A$4:$A$1003,"&lt;="&amp;$E$5,Lançamentos!$K$4:$K$1003,"&gt;0"))</f>
        <v>0</v>
      </c>
      <c r="F9" s="11">
        <f>IF(A9="","",COUNTIFS(Lançamentos!$B$4:$B$1003,A9,Lançamentos!$A$4:$A$1003,"&gt;="&amp;$E$4,Lançamentos!$A$4:$A$1003,"&lt;="&amp;$E$5))</f>
        <v>3</v>
      </c>
      <c r="G9" s="10">
        <f>IF(A9="","",Máquinas!I5)</f>
        <v>5142</v>
      </c>
    </row>
    <row r="10" spans="1:7" x14ac:dyDescent="0.3">
      <c r="A10" s="11" t="str">
        <f>IF(Máquinas!A6="","",Máquinas!A6)</f>
        <v/>
      </c>
      <c r="B10" s="10" t="str">
        <f>IF(A10="","",SUMIFS(Lançamentos!$G$4:$G$1003,Lançamentos!$B$4:$B$1003,A10,Lançamentos!$A$4:$A$1003,"&gt;="&amp;$E$4,Lançamentos!$A$4:$A$1003,"&lt;="&amp;$E$5))</f>
        <v/>
      </c>
      <c r="C10" s="10" t="str">
        <f>IF(A10="","",SUMIFS(Lançamentos!$H$4:$H$1003,Lançamentos!$B$4:$B$1003,A10,Lançamentos!$A$4:$A$1003,"&gt;="&amp;$E$4,Lançamentos!$A$4:$A$1003,"&lt;="&amp;$E$5))</f>
        <v/>
      </c>
      <c r="D10" s="10" t="str">
        <f t="shared" si="0"/>
        <v/>
      </c>
      <c r="E10" s="10" t="str">
        <f>IF(A10="","",SUMIFS(Lançamentos!$K$4:$K$1003,Lançamentos!$B$4:$B$1003,A10,Lançamentos!$A$4:$A$1003,"&gt;="&amp;$E$4,Lançamentos!$A$4:$A$1003,"&lt;="&amp;$E$5,Lançamentos!$K$4:$K$1003,"&gt;0"))</f>
        <v/>
      </c>
      <c r="F10" s="11" t="str">
        <f>IF(A10="","",COUNTIFS(Lançamentos!$B$4:$B$1003,A10,Lançamentos!$A$4:$A$1003,"&gt;="&amp;$E$4,Lançamentos!$A$4:$A$1003,"&lt;="&amp;$E$5))</f>
        <v/>
      </c>
      <c r="G10" s="10" t="str">
        <f>IF(A10="","",Máquinas!I6)</f>
        <v/>
      </c>
    </row>
    <row r="11" spans="1:7" x14ac:dyDescent="0.3">
      <c r="A11" s="11" t="str">
        <f>IF(Máquinas!A7="","",Máquinas!A7)</f>
        <v/>
      </c>
      <c r="B11" s="10" t="str">
        <f>IF(A11="","",SUMIFS(Lançamentos!$G$4:$G$1003,Lançamentos!$B$4:$B$1003,A11,Lançamentos!$A$4:$A$1003,"&gt;="&amp;$E$4,Lançamentos!$A$4:$A$1003,"&lt;="&amp;$E$5))</f>
        <v/>
      </c>
      <c r="C11" s="10" t="str">
        <f>IF(A11="","",SUMIFS(Lançamentos!$H$4:$H$1003,Lançamentos!$B$4:$B$1003,A11,Lançamentos!$A$4:$A$1003,"&gt;="&amp;$E$4,Lançamentos!$A$4:$A$1003,"&lt;="&amp;$E$5))</f>
        <v/>
      </c>
      <c r="D11" s="10" t="str">
        <f t="shared" si="0"/>
        <v/>
      </c>
      <c r="E11" s="10" t="str">
        <f>IF(A11="","",SUMIFS(Lançamentos!$K$4:$K$1003,Lançamentos!$B$4:$B$1003,A11,Lançamentos!$A$4:$A$1003,"&gt;="&amp;$E$4,Lançamentos!$A$4:$A$1003,"&lt;="&amp;$E$5,Lançamentos!$K$4:$K$1003,"&gt;0"))</f>
        <v/>
      </c>
      <c r="F11" s="11" t="str">
        <f>IF(A11="","",COUNTIFS(Lançamentos!$B$4:$B$1003,A11,Lançamentos!$A$4:$A$1003,"&gt;="&amp;$E$4,Lançamentos!$A$4:$A$1003,"&lt;="&amp;$E$5))</f>
        <v/>
      </c>
      <c r="G11" s="10" t="str">
        <f>IF(A11="","",Máquinas!I7)</f>
        <v/>
      </c>
    </row>
    <row r="12" spans="1:7" x14ac:dyDescent="0.3">
      <c r="A12" s="11" t="str">
        <f>IF(Máquinas!A8="","",Máquinas!A8)</f>
        <v/>
      </c>
      <c r="B12" s="10" t="str">
        <f>IF(A12="","",SUMIFS(Lançamentos!$G$4:$G$1003,Lançamentos!$B$4:$B$1003,A12,Lançamentos!$A$4:$A$1003,"&gt;="&amp;$E$4,Lançamentos!$A$4:$A$1003,"&lt;="&amp;$E$5))</f>
        <v/>
      </c>
      <c r="C12" s="10" t="str">
        <f>IF(A12="","",SUMIFS(Lançamentos!$H$4:$H$1003,Lançamentos!$B$4:$B$1003,A12,Lançamentos!$A$4:$A$1003,"&gt;="&amp;$E$4,Lançamentos!$A$4:$A$1003,"&lt;="&amp;$E$5))</f>
        <v/>
      </c>
      <c r="D12" s="10" t="str">
        <f t="shared" si="0"/>
        <v/>
      </c>
      <c r="E12" s="10" t="str">
        <f>IF(A12="","",SUMIFS(Lançamentos!$K$4:$K$1003,Lançamentos!$B$4:$B$1003,A12,Lançamentos!$A$4:$A$1003,"&gt;="&amp;$E$4,Lançamentos!$A$4:$A$1003,"&lt;="&amp;$E$5,Lançamentos!$K$4:$K$1003,"&gt;0"))</f>
        <v/>
      </c>
      <c r="F12" s="11" t="str">
        <f>IF(A12="","",COUNTIFS(Lançamentos!$B$4:$B$1003,A12,Lançamentos!$A$4:$A$1003,"&gt;="&amp;$E$4,Lançamentos!$A$4:$A$1003,"&lt;="&amp;$E$5))</f>
        <v/>
      </c>
      <c r="G12" s="10" t="str">
        <f>IF(A12="","",Máquinas!I8)</f>
        <v/>
      </c>
    </row>
    <row r="13" spans="1:7" x14ac:dyDescent="0.3">
      <c r="A13" s="11" t="str">
        <f>IF(Máquinas!A9="","",Máquinas!A9)</f>
        <v/>
      </c>
      <c r="B13" s="10" t="str">
        <f>IF(A13="","",SUMIFS(Lançamentos!$G$4:$G$1003,Lançamentos!$B$4:$B$1003,A13,Lançamentos!$A$4:$A$1003,"&gt;="&amp;$E$4,Lançamentos!$A$4:$A$1003,"&lt;="&amp;$E$5))</f>
        <v/>
      </c>
      <c r="C13" s="10" t="str">
        <f>IF(A13="","",SUMIFS(Lançamentos!$H$4:$H$1003,Lançamentos!$B$4:$B$1003,A13,Lançamentos!$A$4:$A$1003,"&gt;="&amp;$E$4,Lançamentos!$A$4:$A$1003,"&lt;="&amp;$E$5))</f>
        <v/>
      </c>
      <c r="D13" s="10" t="str">
        <f t="shared" si="0"/>
        <v/>
      </c>
      <c r="E13" s="10" t="str">
        <f>IF(A13="","",SUMIFS(Lançamentos!$K$4:$K$1003,Lançamentos!$B$4:$B$1003,A13,Lançamentos!$A$4:$A$1003,"&gt;="&amp;$E$4,Lançamentos!$A$4:$A$1003,"&lt;="&amp;$E$5,Lançamentos!$K$4:$K$1003,"&gt;0"))</f>
        <v/>
      </c>
      <c r="F13" s="11" t="str">
        <f>IF(A13="","",COUNTIFS(Lançamentos!$B$4:$B$1003,A13,Lançamentos!$A$4:$A$1003,"&gt;="&amp;$E$4,Lançamentos!$A$4:$A$1003,"&lt;="&amp;$E$5))</f>
        <v/>
      </c>
      <c r="G13" s="10" t="str">
        <f>IF(A13="","",Máquinas!I9)</f>
        <v/>
      </c>
    </row>
    <row r="14" spans="1:7" x14ac:dyDescent="0.3">
      <c r="A14" s="11" t="str">
        <f>IF(Máquinas!A10="","",Máquinas!A10)</f>
        <v/>
      </c>
      <c r="B14" s="10" t="str">
        <f>IF(A14="","",SUMIFS(Lançamentos!$G$4:$G$1003,Lançamentos!$B$4:$B$1003,A14,Lançamentos!$A$4:$A$1003,"&gt;="&amp;$E$4,Lançamentos!$A$4:$A$1003,"&lt;="&amp;$E$5))</f>
        <v/>
      </c>
      <c r="C14" s="10" t="str">
        <f>IF(A14="","",SUMIFS(Lançamentos!$H$4:$H$1003,Lançamentos!$B$4:$B$1003,A14,Lançamentos!$A$4:$A$1003,"&gt;="&amp;$E$4,Lançamentos!$A$4:$A$1003,"&lt;="&amp;$E$5))</f>
        <v/>
      </c>
      <c r="D14" s="10" t="str">
        <f t="shared" si="0"/>
        <v/>
      </c>
      <c r="E14" s="10" t="str">
        <f>IF(A14="","",SUMIFS(Lançamentos!$K$4:$K$1003,Lançamentos!$B$4:$B$1003,A14,Lançamentos!$A$4:$A$1003,"&gt;="&amp;$E$4,Lançamentos!$A$4:$A$1003,"&lt;="&amp;$E$5,Lançamentos!$K$4:$K$1003,"&gt;0"))</f>
        <v/>
      </c>
      <c r="F14" s="11" t="str">
        <f>IF(A14="","",COUNTIFS(Lançamentos!$B$4:$B$1003,A14,Lançamentos!$A$4:$A$1003,"&gt;="&amp;$E$4,Lançamentos!$A$4:$A$1003,"&lt;="&amp;$E$5))</f>
        <v/>
      </c>
      <c r="G14" s="10" t="str">
        <f>IF(A14="","",Máquinas!I10)</f>
        <v/>
      </c>
    </row>
    <row r="15" spans="1:7" x14ac:dyDescent="0.3">
      <c r="A15" s="11" t="str">
        <f>IF(Máquinas!A11="","",Máquinas!A11)</f>
        <v/>
      </c>
      <c r="B15" s="10" t="str">
        <f>IF(A15="","",SUMIFS(Lançamentos!$G$4:$G$1003,Lançamentos!$B$4:$B$1003,A15,Lançamentos!$A$4:$A$1003,"&gt;="&amp;$E$4,Lançamentos!$A$4:$A$1003,"&lt;="&amp;$E$5))</f>
        <v/>
      </c>
      <c r="C15" s="10" t="str">
        <f>IF(A15="","",SUMIFS(Lançamentos!$H$4:$H$1003,Lançamentos!$B$4:$B$1003,A15,Lançamentos!$A$4:$A$1003,"&gt;="&amp;$E$4,Lançamentos!$A$4:$A$1003,"&lt;="&amp;$E$5))</f>
        <v/>
      </c>
      <c r="D15" s="10" t="str">
        <f t="shared" si="0"/>
        <v/>
      </c>
      <c r="E15" s="10" t="str">
        <f>IF(A15="","",SUMIFS(Lançamentos!$K$4:$K$1003,Lançamentos!$B$4:$B$1003,A15,Lançamentos!$A$4:$A$1003,"&gt;="&amp;$E$4,Lançamentos!$A$4:$A$1003,"&lt;="&amp;$E$5,Lançamentos!$K$4:$K$1003,"&gt;0"))</f>
        <v/>
      </c>
      <c r="F15" s="11" t="str">
        <f>IF(A15="","",COUNTIFS(Lançamentos!$B$4:$B$1003,A15,Lançamentos!$A$4:$A$1003,"&gt;="&amp;$E$4,Lançamentos!$A$4:$A$1003,"&lt;="&amp;$E$5))</f>
        <v/>
      </c>
      <c r="G15" s="10" t="str">
        <f>IF(A15="","",Máquinas!I11)</f>
        <v/>
      </c>
    </row>
    <row r="16" spans="1:7" x14ac:dyDescent="0.3">
      <c r="A16" s="11" t="str">
        <f>IF(Máquinas!A12="","",Máquinas!A12)</f>
        <v/>
      </c>
      <c r="B16" s="10" t="str">
        <f>IF(A16="","",SUMIFS(Lançamentos!$G$4:$G$1003,Lançamentos!$B$4:$B$1003,A16,Lançamentos!$A$4:$A$1003,"&gt;="&amp;$E$4,Lançamentos!$A$4:$A$1003,"&lt;="&amp;$E$5))</f>
        <v/>
      </c>
      <c r="C16" s="10" t="str">
        <f>IF(A16="","",SUMIFS(Lançamentos!$H$4:$H$1003,Lançamentos!$B$4:$B$1003,A16,Lançamentos!$A$4:$A$1003,"&gt;="&amp;$E$4,Lançamentos!$A$4:$A$1003,"&lt;="&amp;$E$5))</f>
        <v/>
      </c>
      <c r="D16" s="10" t="str">
        <f t="shared" si="0"/>
        <v/>
      </c>
      <c r="E16" s="10" t="str">
        <f>IF(A16="","",SUMIFS(Lançamentos!$K$4:$K$1003,Lançamentos!$B$4:$B$1003,A16,Lançamentos!$A$4:$A$1003,"&gt;="&amp;$E$4,Lançamentos!$A$4:$A$1003,"&lt;="&amp;$E$5,Lançamentos!$K$4:$K$1003,"&gt;0"))</f>
        <v/>
      </c>
      <c r="F16" s="11" t="str">
        <f>IF(A16="","",COUNTIFS(Lançamentos!$B$4:$B$1003,A16,Lançamentos!$A$4:$A$1003,"&gt;="&amp;$E$4,Lançamentos!$A$4:$A$1003,"&lt;="&amp;$E$5))</f>
        <v/>
      </c>
      <c r="G16" s="10" t="str">
        <f>IF(A16="","",Máquinas!I12)</f>
        <v/>
      </c>
    </row>
    <row r="17" spans="1:7" x14ac:dyDescent="0.3">
      <c r="A17" s="11" t="str">
        <f>IF(Máquinas!A13="","",Máquinas!A13)</f>
        <v/>
      </c>
      <c r="B17" s="10" t="str">
        <f>IF(A17="","",SUMIFS(Lançamentos!$G$4:$G$1003,Lançamentos!$B$4:$B$1003,A17,Lançamentos!$A$4:$A$1003,"&gt;="&amp;$E$4,Lançamentos!$A$4:$A$1003,"&lt;="&amp;$E$5))</f>
        <v/>
      </c>
      <c r="C17" s="10" t="str">
        <f>IF(A17="","",SUMIFS(Lançamentos!$H$4:$H$1003,Lançamentos!$B$4:$B$1003,A17,Lançamentos!$A$4:$A$1003,"&gt;="&amp;$E$4,Lançamentos!$A$4:$A$1003,"&lt;="&amp;$E$5))</f>
        <v/>
      </c>
      <c r="D17" s="10" t="str">
        <f t="shared" si="0"/>
        <v/>
      </c>
      <c r="E17" s="10" t="str">
        <f>IF(A17="","",SUMIFS(Lançamentos!$K$4:$K$1003,Lançamentos!$B$4:$B$1003,A17,Lançamentos!$A$4:$A$1003,"&gt;="&amp;$E$4,Lançamentos!$A$4:$A$1003,"&lt;="&amp;$E$5,Lançamentos!$K$4:$K$1003,"&gt;0"))</f>
        <v/>
      </c>
      <c r="F17" s="11" t="str">
        <f>IF(A17="","",COUNTIFS(Lançamentos!$B$4:$B$1003,A17,Lançamentos!$A$4:$A$1003,"&gt;="&amp;$E$4,Lançamentos!$A$4:$A$1003,"&lt;="&amp;$E$5))</f>
        <v/>
      </c>
      <c r="G17" s="10" t="str">
        <f>IF(A17="","",Máquinas!I13)</f>
        <v/>
      </c>
    </row>
    <row r="18" spans="1:7" x14ac:dyDescent="0.3">
      <c r="A18" s="11" t="str">
        <f>IF(Máquinas!A14="","",Máquinas!A14)</f>
        <v/>
      </c>
      <c r="B18" s="10" t="str">
        <f>IF(A18="","",SUMIFS(Lançamentos!$G$4:$G$1003,Lançamentos!$B$4:$B$1003,A18,Lançamentos!$A$4:$A$1003,"&gt;="&amp;$E$4,Lançamentos!$A$4:$A$1003,"&lt;="&amp;$E$5))</f>
        <v/>
      </c>
      <c r="C18" s="10" t="str">
        <f>IF(A18="","",SUMIFS(Lançamentos!$H$4:$H$1003,Lançamentos!$B$4:$B$1003,A18,Lançamentos!$A$4:$A$1003,"&gt;="&amp;$E$4,Lançamentos!$A$4:$A$1003,"&lt;="&amp;$E$5))</f>
        <v/>
      </c>
      <c r="D18" s="10" t="str">
        <f t="shared" si="0"/>
        <v/>
      </c>
      <c r="E18" s="10" t="str">
        <f>IF(A18="","",SUMIFS(Lançamentos!$K$4:$K$1003,Lançamentos!$B$4:$B$1003,A18,Lançamentos!$A$4:$A$1003,"&gt;="&amp;$E$4,Lançamentos!$A$4:$A$1003,"&lt;="&amp;$E$5,Lançamentos!$K$4:$K$1003,"&gt;0"))</f>
        <v/>
      </c>
      <c r="F18" s="11" t="str">
        <f>IF(A18="","",COUNTIFS(Lançamentos!$B$4:$B$1003,A18,Lançamentos!$A$4:$A$1003,"&gt;="&amp;$E$4,Lançamentos!$A$4:$A$1003,"&lt;="&amp;$E$5))</f>
        <v/>
      </c>
      <c r="G18" s="10" t="str">
        <f>IF(A18="","",Máquinas!I14)</f>
        <v/>
      </c>
    </row>
    <row r="19" spans="1:7" x14ac:dyDescent="0.3">
      <c r="A19" s="11" t="str">
        <f>IF(Máquinas!A15="","",Máquinas!A15)</f>
        <v/>
      </c>
      <c r="B19" s="10" t="str">
        <f>IF(A19="","",SUMIFS(Lançamentos!$G$4:$G$1003,Lançamentos!$B$4:$B$1003,A19,Lançamentos!$A$4:$A$1003,"&gt;="&amp;$E$4,Lançamentos!$A$4:$A$1003,"&lt;="&amp;$E$5))</f>
        <v/>
      </c>
      <c r="C19" s="10" t="str">
        <f>IF(A19="","",SUMIFS(Lançamentos!$H$4:$H$1003,Lançamentos!$B$4:$B$1003,A19,Lançamentos!$A$4:$A$1003,"&gt;="&amp;$E$4,Lançamentos!$A$4:$A$1003,"&lt;="&amp;$E$5))</f>
        <v/>
      </c>
      <c r="D19" s="10" t="str">
        <f t="shared" si="0"/>
        <v/>
      </c>
      <c r="E19" s="10" t="str">
        <f>IF(A19="","",SUMIFS(Lançamentos!$K$4:$K$1003,Lançamentos!$B$4:$B$1003,A19,Lançamentos!$A$4:$A$1003,"&gt;="&amp;$E$4,Lançamentos!$A$4:$A$1003,"&lt;="&amp;$E$5,Lançamentos!$K$4:$K$1003,"&gt;0"))</f>
        <v/>
      </c>
      <c r="F19" s="11" t="str">
        <f>IF(A19="","",COUNTIFS(Lançamentos!$B$4:$B$1003,A19,Lançamentos!$A$4:$A$1003,"&gt;="&amp;$E$4,Lançamentos!$A$4:$A$1003,"&lt;="&amp;$E$5))</f>
        <v/>
      </c>
      <c r="G19" s="10" t="str">
        <f>IF(A19="","",Máquinas!I15)</f>
        <v/>
      </c>
    </row>
    <row r="20" spans="1:7" x14ac:dyDescent="0.3">
      <c r="A20" s="11" t="str">
        <f>IF(Máquinas!A16="","",Máquinas!A16)</f>
        <v/>
      </c>
      <c r="B20" s="10" t="str">
        <f>IF(A20="","",SUMIFS(Lançamentos!$G$4:$G$1003,Lançamentos!$B$4:$B$1003,A20,Lançamentos!$A$4:$A$1003,"&gt;="&amp;$E$4,Lançamentos!$A$4:$A$1003,"&lt;="&amp;$E$5))</f>
        <v/>
      </c>
      <c r="C20" s="10" t="str">
        <f>IF(A20="","",SUMIFS(Lançamentos!$H$4:$H$1003,Lançamentos!$B$4:$B$1003,A20,Lançamentos!$A$4:$A$1003,"&gt;="&amp;$E$4,Lançamentos!$A$4:$A$1003,"&lt;="&amp;$E$5))</f>
        <v/>
      </c>
      <c r="D20" s="10" t="str">
        <f t="shared" si="0"/>
        <v/>
      </c>
      <c r="E20" s="10" t="str">
        <f>IF(A20="","",SUMIFS(Lançamentos!$K$4:$K$1003,Lançamentos!$B$4:$B$1003,A20,Lançamentos!$A$4:$A$1003,"&gt;="&amp;$E$4,Lançamentos!$A$4:$A$1003,"&lt;="&amp;$E$5,Lançamentos!$K$4:$K$1003,"&gt;0"))</f>
        <v/>
      </c>
      <c r="F20" s="11" t="str">
        <f>IF(A20="","",COUNTIFS(Lançamentos!$B$4:$B$1003,A20,Lançamentos!$A$4:$A$1003,"&gt;="&amp;$E$4,Lançamentos!$A$4:$A$1003,"&lt;="&amp;$E$5))</f>
        <v/>
      </c>
      <c r="G20" s="10" t="str">
        <f>IF(A20="","",Máquinas!I16)</f>
        <v/>
      </c>
    </row>
    <row r="21" spans="1:7" x14ac:dyDescent="0.3">
      <c r="A21" s="11" t="str">
        <f>IF(Máquinas!A17="","",Máquinas!A17)</f>
        <v/>
      </c>
      <c r="B21" s="10" t="str">
        <f>IF(A21="","",SUMIFS(Lançamentos!$G$4:$G$1003,Lançamentos!$B$4:$B$1003,A21,Lançamentos!$A$4:$A$1003,"&gt;="&amp;$E$4,Lançamentos!$A$4:$A$1003,"&lt;="&amp;$E$5))</f>
        <v/>
      </c>
      <c r="C21" s="10" t="str">
        <f>IF(A21="","",SUMIFS(Lançamentos!$H$4:$H$1003,Lançamentos!$B$4:$B$1003,A21,Lançamentos!$A$4:$A$1003,"&gt;="&amp;$E$4,Lançamentos!$A$4:$A$1003,"&lt;="&amp;$E$5))</f>
        <v/>
      </c>
      <c r="D21" s="10" t="str">
        <f t="shared" si="0"/>
        <v/>
      </c>
      <c r="E21" s="10" t="str">
        <f>IF(A21="","",SUMIFS(Lançamentos!$K$4:$K$1003,Lançamentos!$B$4:$B$1003,A21,Lançamentos!$A$4:$A$1003,"&gt;="&amp;$E$4,Lançamentos!$A$4:$A$1003,"&lt;="&amp;$E$5,Lançamentos!$K$4:$K$1003,"&gt;0"))</f>
        <v/>
      </c>
      <c r="F21" s="11" t="str">
        <f>IF(A21="","",COUNTIFS(Lançamentos!$B$4:$B$1003,A21,Lançamentos!$A$4:$A$1003,"&gt;="&amp;$E$4,Lançamentos!$A$4:$A$1003,"&lt;="&amp;$E$5))</f>
        <v/>
      </c>
      <c r="G21" s="10" t="str">
        <f>IF(A21="","",Máquinas!I17)</f>
        <v/>
      </c>
    </row>
    <row r="22" spans="1:7" x14ac:dyDescent="0.3">
      <c r="A22" s="11" t="str">
        <f>IF(Máquinas!A18="","",Máquinas!A18)</f>
        <v/>
      </c>
      <c r="B22" s="10" t="str">
        <f>IF(A22="","",SUMIFS(Lançamentos!$G$4:$G$1003,Lançamentos!$B$4:$B$1003,A22,Lançamentos!$A$4:$A$1003,"&gt;="&amp;$E$4,Lançamentos!$A$4:$A$1003,"&lt;="&amp;$E$5))</f>
        <v/>
      </c>
      <c r="C22" s="10" t="str">
        <f>IF(A22="","",SUMIFS(Lançamentos!$H$4:$H$1003,Lançamentos!$B$4:$B$1003,A22,Lançamentos!$A$4:$A$1003,"&gt;="&amp;$E$4,Lançamentos!$A$4:$A$1003,"&lt;="&amp;$E$5))</f>
        <v/>
      </c>
      <c r="D22" s="10" t="str">
        <f t="shared" si="0"/>
        <v/>
      </c>
      <c r="E22" s="10" t="str">
        <f>IF(A22="","",SUMIFS(Lançamentos!$K$4:$K$1003,Lançamentos!$B$4:$B$1003,A22,Lançamentos!$A$4:$A$1003,"&gt;="&amp;$E$4,Lançamentos!$A$4:$A$1003,"&lt;="&amp;$E$5,Lançamentos!$K$4:$K$1003,"&gt;0"))</f>
        <v/>
      </c>
      <c r="F22" s="11" t="str">
        <f>IF(A22="","",COUNTIFS(Lançamentos!$B$4:$B$1003,A22,Lançamentos!$A$4:$A$1003,"&gt;="&amp;$E$4,Lançamentos!$A$4:$A$1003,"&lt;="&amp;$E$5))</f>
        <v/>
      </c>
      <c r="G22" s="10" t="str">
        <f>IF(A22="","",Máquinas!I18)</f>
        <v/>
      </c>
    </row>
    <row r="23" spans="1:7" x14ac:dyDescent="0.3">
      <c r="A23" s="11" t="str">
        <f>IF(Máquinas!A19="","",Máquinas!A19)</f>
        <v/>
      </c>
      <c r="B23" s="10" t="str">
        <f>IF(A23="","",SUMIFS(Lançamentos!$G$4:$G$1003,Lançamentos!$B$4:$B$1003,A23,Lançamentos!$A$4:$A$1003,"&gt;="&amp;$E$4,Lançamentos!$A$4:$A$1003,"&lt;="&amp;$E$5))</f>
        <v/>
      </c>
      <c r="C23" s="10" t="str">
        <f>IF(A23="","",SUMIFS(Lançamentos!$H$4:$H$1003,Lançamentos!$B$4:$B$1003,A23,Lançamentos!$A$4:$A$1003,"&gt;="&amp;$E$4,Lançamentos!$A$4:$A$1003,"&lt;="&amp;$E$5))</f>
        <v/>
      </c>
      <c r="D23" s="10" t="str">
        <f t="shared" si="0"/>
        <v/>
      </c>
      <c r="E23" s="10" t="str">
        <f>IF(A23="","",SUMIFS(Lançamentos!$K$4:$K$1003,Lançamentos!$B$4:$B$1003,A23,Lançamentos!$A$4:$A$1003,"&gt;="&amp;$E$4,Lançamentos!$A$4:$A$1003,"&lt;="&amp;$E$5,Lançamentos!$K$4:$K$1003,"&gt;0"))</f>
        <v/>
      </c>
      <c r="F23" s="11" t="str">
        <f>IF(A23="","",COUNTIFS(Lançamentos!$B$4:$B$1003,A23,Lançamentos!$A$4:$A$1003,"&gt;="&amp;$E$4,Lançamentos!$A$4:$A$1003,"&lt;="&amp;$E$5))</f>
        <v/>
      </c>
      <c r="G23" s="10" t="str">
        <f>IF(A23="","",Máquinas!I19)</f>
        <v/>
      </c>
    </row>
    <row r="24" spans="1:7" x14ac:dyDescent="0.3">
      <c r="A24" s="11" t="str">
        <f>IF(Máquinas!A20="","",Máquinas!A20)</f>
        <v/>
      </c>
      <c r="B24" s="10" t="str">
        <f>IF(A24="","",SUMIFS(Lançamentos!$G$4:$G$1003,Lançamentos!$B$4:$B$1003,A24,Lançamentos!$A$4:$A$1003,"&gt;="&amp;$E$4,Lançamentos!$A$4:$A$1003,"&lt;="&amp;$E$5))</f>
        <v/>
      </c>
      <c r="C24" s="10" t="str">
        <f>IF(A24="","",SUMIFS(Lançamentos!$H$4:$H$1003,Lançamentos!$B$4:$B$1003,A24,Lançamentos!$A$4:$A$1003,"&gt;="&amp;$E$4,Lançamentos!$A$4:$A$1003,"&lt;="&amp;$E$5))</f>
        <v/>
      </c>
      <c r="D24" s="10" t="str">
        <f t="shared" si="0"/>
        <v/>
      </c>
      <c r="E24" s="10" t="str">
        <f>IF(A24="","",SUMIFS(Lançamentos!$K$4:$K$1003,Lançamentos!$B$4:$B$1003,A24,Lançamentos!$A$4:$A$1003,"&gt;="&amp;$E$4,Lançamentos!$A$4:$A$1003,"&lt;="&amp;$E$5,Lançamentos!$K$4:$K$1003,"&gt;0"))</f>
        <v/>
      </c>
      <c r="F24" s="11" t="str">
        <f>IF(A24="","",COUNTIFS(Lançamentos!$B$4:$B$1003,A24,Lançamentos!$A$4:$A$1003,"&gt;="&amp;$E$4,Lançamentos!$A$4:$A$1003,"&lt;="&amp;$E$5))</f>
        <v/>
      </c>
      <c r="G24" s="10" t="str">
        <f>IF(A24="","",Máquinas!I20)</f>
        <v/>
      </c>
    </row>
    <row r="25" spans="1:7" x14ac:dyDescent="0.3">
      <c r="A25" s="11" t="str">
        <f>IF(Máquinas!A21="","",Máquinas!A21)</f>
        <v/>
      </c>
      <c r="B25" s="10" t="str">
        <f>IF(A25="","",SUMIFS(Lançamentos!$G$4:$G$1003,Lançamentos!$B$4:$B$1003,A25,Lançamentos!$A$4:$A$1003,"&gt;="&amp;$E$4,Lançamentos!$A$4:$A$1003,"&lt;="&amp;$E$5))</f>
        <v/>
      </c>
      <c r="C25" s="10" t="str">
        <f>IF(A25="","",SUMIFS(Lançamentos!$H$4:$H$1003,Lançamentos!$B$4:$B$1003,A25,Lançamentos!$A$4:$A$1003,"&gt;="&amp;$E$4,Lançamentos!$A$4:$A$1003,"&lt;="&amp;$E$5))</f>
        <v/>
      </c>
      <c r="D25" s="10" t="str">
        <f t="shared" si="0"/>
        <v/>
      </c>
      <c r="E25" s="10" t="str">
        <f>IF(A25="","",SUMIFS(Lançamentos!$K$4:$K$1003,Lançamentos!$B$4:$B$1003,A25,Lançamentos!$A$4:$A$1003,"&gt;="&amp;$E$4,Lançamentos!$A$4:$A$1003,"&lt;="&amp;$E$5,Lançamentos!$K$4:$K$1003,"&gt;0"))</f>
        <v/>
      </c>
      <c r="F25" s="11" t="str">
        <f>IF(A25="","",COUNTIFS(Lançamentos!$B$4:$B$1003,A25,Lançamentos!$A$4:$A$1003,"&gt;="&amp;$E$4,Lançamentos!$A$4:$A$1003,"&lt;="&amp;$E$5))</f>
        <v/>
      </c>
      <c r="G25" s="10" t="str">
        <f>IF(A25="","",Máquinas!I21)</f>
        <v/>
      </c>
    </row>
    <row r="26" spans="1:7" x14ac:dyDescent="0.3">
      <c r="A26" s="11" t="str">
        <f>IF(Máquinas!A22="","",Máquinas!A22)</f>
        <v/>
      </c>
      <c r="B26" s="10" t="str">
        <f>IF(A26="","",SUMIFS(Lançamentos!$G$4:$G$1003,Lançamentos!$B$4:$B$1003,A26,Lançamentos!$A$4:$A$1003,"&gt;="&amp;$E$4,Lançamentos!$A$4:$A$1003,"&lt;="&amp;$E$5))</f>
        <v/>
      </c>
      <c r="C26" s="10" t="str">
        <f>IF(A26="","",SUMIFS(Lançamentos!$H$4:$H$1003,Lançamentos!$B$4:$B$1003,A26,Lançamentos!$A$4:$A$1003,"&gt;="&amp;$E$4,Lançamentos!$A$4:$A$1003,"&lt;="&amp;$E$5))</f>
        <v/>
      </c>
      <c r="D26" s="10" t="str">
        <f t="shared" si="0"/>
        <v/>
      </c>
      <c r="E26" s="10" t="str">
        <f>IF(A26="","",SUMIFS(Lançamentos!$K$4:$K$1003,Lançamentos!$B$4:$B$1003,A26,Lançamentos!$A$4:$A$1003,"&gt;="&amp;$E$4,Lançamentos!$A$4:$A$1003,"&lt;="&amp;$E$5,Lançamentos!$K$4:$K$1003,"&gt;0"))</f>
        <v/>
      </c>
      <c r="F26" s="11" t="str">
        <f>IF(A26="","",COUNTIFS(Lançamentos!$B$4:$B$1003,A26,Lançamentos!$A$4:$A$1003,"&gt;="&amp;$E$4,Lançamentos!$A$4:$A$1003,"&lt;="&amp;$E$5))</f>
        <v/>
      </c>
      <c r="G26" s="10" t="str">
        <f>IF(A26="","",Máquinas!I22)</f>
        <v/>
      </c>
    </row>
    <row r="27" spans="1:7" x14ac:dyDescent="0.3">
      <c r="A27" s="11" t="str">
        <f>IF(Máquinas!A23="","",Máquinas!A23)</f>
        <v/>
      </c>
      <c r="B27" s="10" t="str">
        <f>IF(A27="","",SUMIFS(Lançamentos!$G$4:$G$1003,Lançamentos!$B$4:$B$1003,A27,Lançamentos!$A$4:$A$1003,"&gt;="&amp;$E$4,Lançamentos!$A$4:$A$1003,"&lt;="&amp;$E$5))</f>
        <v/>
      </c>
      <c r="C27" s="10" t="str">
        <f>IF(A27="","",SUMIFS(Lançamentos!$H$4:$H$1003,Lançamentos!$B$4:$B$1003,A27,Lançamentos!$A$4:$A$1003,"&gt;="&amp;$E$4,Lançamentos!$A$4:$A$1003,"&lt;="&amp;$E$5))</f>
        <v/>
      </c>
      <c r="D27" s="10" t="str">
        <f t="shared" si="0"/>
        <v/>
      </c>
      <c r="E27" s="10" t="str">
        <f>IF(A27="","",SUMIFS(Lançamentos!$K$4:$K$1003,Lançamentos!$B$4:$B$1003,A27,Lançamentos!$A$4:$A$1003,"&gt;="&amp;$E$4,Lançamentos!$A$4:$A$1003,"&lt;="&amp;$E$5,Lançamentos!$K$4:$K$1003,"&gt;0"))</f>
        <v/>
      </c>
      <c r="F27" s="11" t="str">
        <f>IF(A27="","",COUNTIFS(Lançamentos!$B$4:$B$1003,A27,Lançamentos!$A$4:$A$1003,"&gt;="&amp;$E$4,Lançamentos!$A$4:$A$1003,"&lt;="&amp;$E$5))</f>
        <v/>
      </c>
      <c r="G27" s="10" t="str">
        <f>IF(A27="","",Máquinas!I23)</f>
        <v/>
      </c>
    </row>
    <row r="28" spans="1:7" x14ac:dyDescent="0.3">
      <c r="A28" s="11" t="str">
        <f>IF(Máquinas!A24="","",Máquinas!A24)</f>
        <v/>
      </c>
      <c r="B28" s="10" t="str">
        <f>IF(A28="","",SUMIFS(Lançamentos!$G$4:$G$1003,Lançamentos!$B$4:$B$1003,A28,Lançamentos!$A$4:$A$1003,"&gt;="&amp;$E$4,Lançamentos!$A$4:$A$1003,"&lt;="&amp;$E$5))</f>
        <v/>
      </c>
      <c r="C28" s="10" t="str">
        <f>IF(A28="","",SUMIFS(Lançamentos!$H$4:$H$1003,Lançamentos!$B$4:$B$1003,A28,Lançamentos!$A$4:$A$1003,"&gt;="&amp;$E$4,Lançamentos!$A$4:$A$1003,"&lt;="&amp;$E$5))</f>
        <v/>
      </c>
      <c r="D28" s="10" t="str">
        <f t="shared" si="0"/>
        <v/>
      </c>
      <c r="E28" s="10" t="str">
        <f>IF(A28="","",SUMIFS(Lançamentos!$K$4:$K$1003,Lançamentos!$B$4:$B$1003,A28,Lançamentos!$A$4:$A$1003,"&gt;="&amp;$E$4,Lançamentos!$A$4:$A$1003,"&lt;="&amp;$E$5,Lançamentos!$K$4:$K$1003,"&gt;0"))</f>
        <v/>
      </c>
      <c r="F28" s="11" t="str">
        <f>IF(A28="","",COUNTIFS(Lançamentos!$B$4:$B$1003,A28,Lançamentos!$A$4:$A$1003,"&gt;="&amp;$E$4,Lançamentos!$A$4:$A$1003,"&lt;="&amp;$E$5))</f>
        <v/>
      </c>
      <c r="G28" s="10" t="str">
        <f>IF(A28="","",Máquinas!I24)</f>
        <v/>
      </c>
    </row>
    <row r="29" spans="1:7" x14ac:dyDescent="0.3">
      <c r="A29" s="11" t="str">
        <f>IF(Máquinas!A25="","",Máquinas!A25)</f>
        <v/>
      </c>
      <c r="B29" s="10" t="str">
        <f>IF(A29="","",SUMIFS(Lançamentos!$G$4:$G$1003,Lançamentos!$B$4:$B$1003,A29,Lançamentos!$A$4:$A$1003,"&gt;="&amp;$E$4,Lançamentos!$A$4:$A$1003,"&lt;="&amp;$E$5))</f>
        <v/>
      </c>
      <c r="C29" s="10" t="str">
        <f>IF(A29="","",SUMIFS(Lançamentos!$H$4:$H$1003,Lançamentos!$B$4:$B$1003,A29,Lançamentos!$A$4:$A$1003,"&gt;="&amp;$E$4,Lançamentos!$A$4:$A$1003,"&lt;="&amp;$E$5))</f>
        <v/>
      </c>
      <c r="D29" s="10" t="str">
        <f t="shared" si="0"/>
        <v/>
      </c>
      <c r="E29" s="10" t="str">
        <f>IF(A29="","",SUMIFS(Lançamentos!$K$4:$K$1003,Lançamentos!$B$4:$B$1003,A29,Lançamentos!$A$4:$A$1003,"&gt;="&amp;$E$4,Lançamentos!$A$4:$A$1003,"&lt;="&amp;$E$5,Lançamentos!$K$4:$K$1003,"&gt;0"))</f>
        <v/>
      </c>
      <c r="F29" s="11" t="str">
        <f>IF(A29="","",COUNTIFS(Lançamentos!$B$4:$B$1003,A29,Lançamentos!$A$4:$A$1003,"&gt;="&amp;$E$4,Lançamentos!$A$4:$A$1003,"&lt;="&amp;$E$5))</f>
        <v/>
      </c>
      <c r="G29" s="10" t="str">
        <f>IF(A29="","",Máquinas!I25)</f>
        <v/>
      </c>
    </row>
    <row r="30" spans="1:7" x14ac:dyDescent="0.3">
      <c r="A30" s="11" t="str">
        <f>IF(Máquinas!A26="","",Máquinas!A26)</f>
        <v/>
      </c>
      <c r="B30" s="10" t="str">
        <f>IF(A30="","",SUMIFS(Lançamentos!$G$4:$G$1003,Lançamentos!$B$4:$B$1003,A30,Lançamentos!$A$4:$A$1003,"&gt;="&amp;$E$4,Lançamentos!$A$4:$A$1003,"&lt;="&amp;$E$5))</f>
        <v/>
      </c>
      <c r="C30" s="10" t="str">
        <f>IF(A30="","",SUMIFS(Lançamentos!$H$4:$H$1003,Lançamentos!$B$4:$B$1003,A30,Lançamentos!$A$4:$A$1003,"&gt;="&amp;$E$4,Lançamentos!$A$4:$A$1003,"&lt;="&amp;$E$5))</f>
        <v/>
      </c>
      <c r="D30" s="10" t="str">
        <f t="shared" si="0"/>
        <v/>
      </c>
      <c r="E30" s="10" t="str">
        <f>IF(A30="","",SUMIFS(Lançamentos!$K$4:$K$1003,Lançamentos!$B$4:$B$1003,A30,Lançamentos!$A$4:$A$1003,"&gt;="&amp;$E$4,Lançamentos!$A$4:$A$1003,"&lt;="&amp;$E$5,Lançamentos!$K$4:$K$1003,"&gt;0"))</f>
        <v/>
      </c>
      <c r="F30" s="11" t="str">
        <f>IF(A30="","",COUNTIFS(Lançamentos!$B$4:$B$1003,A30,Lançamentos!$A$4:$A$1003,"&gt;="&amp;$E$4,Lançamentos!$A$4:$A$1003,"&lt;="&amp;$E$5))</f>
        <v/>
      </c>
      <c r="G30" s="10" t="str">
        <f>IF(A30="","",Máquinas!I26)</f>
        <v/>
      </c>
    </row>
    <row r="31" spans="1:7" x14ac:dyDescent="0.3">
      <c r="A31" s="11" t="str">
        <f>IF(Máquinas!A27="","",Máquinas!A27)</f>
        <v/>
      </c>
      <c r="B31" s="10" t="str">
        <f>IF(A31="","",SUMIFS(Lançamentos!$G$4:$G$1003,Lançamentos!$B$4:$B$1003,A31,Lançamentos!$A$4:$A$1003,"&gt;="&amp;$E$4,Lançamentos!$A$4:$A$1003,"&lt;="&amp;$E$5))</f>
        <v/>
      </c>
      <c r="C31" s="10" t="str">
        <f>IF(A31="","",SUMIFS(Lançamentos!$H$4:$H$1003,Lançamentos!$B$4:$B$1003,A31,Lançamentos!$A$4:$A$1003,"&gt;="&amp;$E$4,Lançamentos!$A$4:$A$1003,"&lt;="&amp;$E$5))</f>
        <v/>
      </c>
      <c r="D31" s="10" t="str">
        <f t="shared" si="0"/>
        <v/>
      </c>
      <c r="E31" s="10" t="str">
        <f>IF(A31="","",SUMIFS(Lançamentos!$K$4:$K$1003,Lançamentos!$B$4:$B$1003,A31,Lançamentos!$A$4:$A$1003,"&gt;="&amp;$E$4,Lançamentos!$A$4:$A$1003,"&lt;="&amp;$E$5,Lançamentos!$K$4:$K$1003,"&gt;0"))</f>
        <v/>
      </c>
      <c r="F31" s="11" t="str">
        <f>IF(A31="","",COUNTIFS(Lançamentos!$B$4:$B$1003,A31,Lançamentos!$A$4:$A$1003,"&gt;="&amp;$E$4,Lançamentos!$A$4:$A$1003,"&lt;="&amp;$E$5))</f>
        <v/>
      </c>
      <c r="G31" s="10" t="str">
        <f>IF(A31="","",Máquinas!I27)</f>
        <v/>
      </c>
    </row>
    <row r="32" spans="1:7" x14ac:dyDescent="0.3">
      <c r="A32" s="11" t="str">
        <f>IF(Máquinas!A28="","",Máquinas!A28)</f>
        <v/>
      </c>
      <c r="B32" s="10" t="str">
        <f>IF(A32="","",SUMIFS(Lançamentos!$G$4:$G$1003,Lançamentos!$B$4:$B$1003,A32,Lançamentos!$A$4:$A$1003,"&gt;="&amp;$E$4,Lançamentos!$A$4:$A$1003,"&lt;="&amp;$E$5))</f>
        <v/>
      </c>
      <c r="C32" s="10" t="str">
        <f>IF(A32="","",SUMIFS(Lançamentos!$H$4:$H$1003,Lançamentos!$B$4:$B$1003,A32,Lançamentos!$A$4:$A$1003,"&gt;="&amp;$E$4,Lançamentos!$A$4:$A$1003,"&lt;="&amp;$E$5))</f>
        <v/>
      </c>
      <c r="D32" s="10" t="str">
        <f t="shared" si="0"/>
        <v/>
      </c>
      <c r="E32" s="10" t="str">
        <f>IF(A32="","",SUMIFS(Lançamentos!$K$4:$K$1003,Lançamentos!$B$4:$B$1003,A32,Lançamentos!$A$4:$A$1003,"&gt;="&amp;$E$4,Lançamentos!$A$4:$A$1003,"&lt;="&amp;$E$5,Lançamentos!$K$4:$K$1003,"&gt;0"))</f>
        <v/>
      </c>
      <c r="F32" s="11" t="str">
        <f>IF(A32="","",COUNTIFS(Lançamentos!$B$4:$B$1003,A32,Lançamentos!$A$4:$A$1003,"&gt;="&amp;$E$4,Lançamentos!$A$4:$A$1003,"&lt;="&amp;$E$5))</f>
        <v/>
      </c>
      <c r="G32" s="10" t="str">
        <f>IF(A32="","",Máquinas!I28)</f>
        <v/>
      </c>
    </row>
    <row r="33" spans="1:7" x14ac:dyDescent="0.3">
      <c r="A33" s="11" t="str">
        <f>IF(Máquinas!A29="","",Máquinas!A29)</f>
        <v/>
      </c>
      <c r="B33" s="10" t="str">
        <f>IF(A33="","",SUMIFS(Lançamentos!$G$4:$G$1003,Lançamentos!$B$4:$B$1003,A33,Lançamentos!$A$4:$A$1003,"&gt;="&amp;$E$4,Lançamentos!$A$4:$A$1003,"&lt;="&amp;$E$5))</f>
        <v/>
      </c>
      <c r="C33" s="10" t="str">
        <f>IF(A33="","",SUMIFS(Lançamentos!$H$4:$H$1003,Lançamentos!$B$4:$B$1003,A33,Lançamentos!$A$4:$A$1003,"&gt;="&amp;$E$4,Lançamentos!$A$4:$A$1003,"&lt;="&amp;$E$5))</f>
        <v/>
      </c>
      <c r="D33" s="10" t="str">
        <f t="shared" si="0"/>
        <v/>
      </c>
      <c r="E33" s="10" t="str">
        <f>IF(A33="","",SUMIFS(Lançamentos!$K$4:$K$1003,Lançamentos!$B$4:$B$1003,A33,Lançamentos!$A$4:$A$1003,"&gt;="&amp;$E$4,Lançamentos!$A$4:$A$1003,"&lt;="&amp;$E$5,Lançamentos!$K$4:$K$1003,"&gt;0"))</f>
        <v/>
      </c>
      <c r="F33" s="11" t="str">
        <f>IF(A33="","",COUNTIFS(Lançamentos!$B$4:$B$1003,A33,Lançamentos!$A$4:$A$1003,"&gt;="&amp;$E$4,Lançamentos!$A$4:$A$1003,"&lt;="&amp;$E$5))</f>
        <v/>
      </c>
      <c r="G33" s="10" t="str">
        <f>IF(A33="","",Máquinas!I29)</f>
        <v/>
      </c>
    </row>
    <row r="34" spans="1:7" x14ac:dyDescent="0.3">
      <c r="A34" s="11" t="str">
        <f>IF(Máquinas!A30="","",Máquinas!A30)</f>
        <v/>
      </c>
      <c r="B34" s="10" t="str">
        <f>IF(A34="","",SUMIFS(Lançamentos!$G$4:$G$1003,Lançamentos!$B$4:$B$1003,A34,Lançamentos!$A$4:$A$1003,"&gt;="&amp;$E$4,Lançamentos!$A$4:$A$1003,"&lt;="&amp;$E$5))</f>
        <v/>
      </c>
      <c r="C34" s="10" t="str">
        <f>IF(A34="","",SUMIFS(Lançamentos!$H$4:$H$1003,Lançamentos!$B$4:$B$1003,A34,Lançamentos!$A$4:$A$1003,"&gt;="&amp;$E$4,Lançamentos!$A$4:$A$1003,"&lt;="&amp;$E$5))</f>
        <v/>
      </c>
      <c r="D34" s="10" t="str">
        <f t="shared" si="0"/>
        <v/>
      </c>
      <c r="E34" s="10" t="str">
        <f>IF(A34="","",SUMIFS(Lançamentos!$K$4:$K$1003,Lançamentos!$B$4:$B$1003,A34,Lançamentos!$A$4:$A$1003,"&gt;="&amp;$E$4,Lançamentos!$A$4:$A$1003,"&lt;="&amp;$E$5,Lançamentos!$K$4:$K$1003,"&gt;0"))</f>
        <v/>
      </c>
      <c r="F34" s="11" t="str">
        <f>IF(A34="","",COUNTIFS(Lançamentos!$B$4:$B$1003,A34,Lançamentos!$A$4:$A$1003,"&gt;="&amp;$E$4,Lançamentos!$A$4:$A$1003,"&lt;="&amp;$E$5))</f>
        <v/>
      </c>
      <c r="G34" s="10" t="str">
        <f>IF(A34="","",Máquinas!I30)</f>
        <v/>
      </c>
    </row>
    <row r="35" spans="1:7" x14ac:dyDescent="0.3">
      <c r="A35" s="11" t="str">
        <f>IF(Máquinas!A31="","",Máquinas!A31)</f>
        <v/>
      </c>
      <c r="B35" s="10" t="str">
        <f>IF(A35="","",SUMIFS(Lançamentos!$G$4:$G$1003,Lançamentos!$B$4:$B$1003,A35,Lançamentos!$A$4:$A$1003,"&gt;="&amp;$E$4,Lançamentos!$A$4:$A$1003,"&lt;="&amp;$E$5))</f>
        <v/>
      </c>
      <c r="C35" s="10" t="str">
        <f>IF(A35="","",SUMIFS(Lançamentos!$H$4:$H$1003,Lançamentos!$B$4:$B$1003,A35,Lançamentos!$A$4:$A$1003,"&gt;="&amp;$E$4,Lançamentos!$A$4:$A$1003,"&lt;="&amp;$E$5))</f>
        <v/>
      </c>
      <c r="D35" s="10" t="str">
        <f t="shared" si="0"/>
        <v/>
      </c>
      <c r="E35" s="10" t="str">
        <f>IF(A35="","",SUMIFS(Lançamentos!$K$4:$K$1003,Lançamentos!$B$4:$B$1003,A35,Lançamentos!$A$4:$A$1003,"&gt;="&amp;$E$4,Lançamentos!$A$4:$A$1003,"&lt;="&amp;$E$5,Lançamentos!$K$4:$K$1003,"&gt;0"))</f>
        <v/>
      </c>
      <c r="F35" s="11" t="str">
        <f>IF(A35="","",COUNTIFS(Lançamentos!$B$4:$B$1003,A35,Lançamentos!$A$4:$A$1003,"&gt;="&amp;$E$4,Lançamentos!$A$4:$A$1003,"&lt;="&amp;$E$5))</f>
        <v/>
      </c>
      <c r="G35" s="10" t="str">
        <f>IF(A35="","",Máquinas!I31)</f>
        <v/>
      </c>
    </row>
    <row r="36" spans="1:7" x14ac:dyDescent="0.3">
      <c r="A36" s="11" t="str">
        <f>IF(Máquinas!A32="","",Máquinas!A32)</f>
        <v/>
      </c>
      <c r="B36" s="10" t="str">
        <f>IF(A36="","",SUMIFS(Lançamentos!$G$4:$G$1003,Lançamentos!$B$4:$B$1003,A36,Lançamentos!$A$4:$A$1003,"&gt;="&amp;$E$4,Lançamentos!$A$4:$A$1003,"&lt;="&amp;$E$5))</f>
        <v/>
      </c>
      <c r="C36" s="10" t="str">
        <f>IF(A36="","",SUMIFS(Lançamentos!$H$4:$H$1003,Lançamentos!$B$4:$B$1003,A36,Lançamentos!$A$4:$A$1003,"&gt;="&amp;$E$4,Lançamentos!$A$4:$A$1003,"&lt;="&amp;$E$5))</f>
        <v/>
      </c>
      <c r="D36" s="10" t="str">
        <f t="shared" si="0"/>
        <v/>
      </c>
      <c r="E36" s="10" t="str">
        <f>IF(A36="","",SUMIFS(Lançamentos!$K$4:$K$1003,Lançamentos!$B$4:$B$1003,A36,Lançamentos!$A$4:$A$1003,"&gt;="&amp;$E$4,Lançamentos!$A$4:$A$1003,"&lt;="&amp;$E$5,Lançamentos!$K$4:$K$1003,"&gt;0"))</f>
        <v/>
      </c>
      <c r="F36" s="11" t="str">
        <f>IF(A36="","",COUNTIFS(Lançamentos!$B$4:$B$1003,A36,Lançamentos!$A$4:$A$1003,"&gt;="&amp;$E$4,Lançamentos!$A$4:$A$1003,"&lt;="&amp;$E$5))</f>
        <v/>
      </c>
      <c r="G36" s="10" t="str">
        <f>IF(A36="","",Máquinas!I32)</f>
        <v/>
      </c>
    </row>
    <row r="37" spans="1:7" x14ac:dyDescent="0.3">
      <c r="A37" s="11" t="str">
        <f>IF(Máquinas!A33="","",Máquinas!A33)</f>
        <v/>
      </c>
      <c r="B37" s="10" t="str">
        <f>IF(A37="","",SUMIFS(Lançamentos!$G$4:$G$1003,Lançamentos!$B$4:$B$1003,A37,Lançamentos!$A$4:$A$1003,"&gt;="&amp;$E$4,Lançamentos!$A$4:$A$1003,"&lt;="&amp;$E$5))</f>
        <v/>
      </c>
      <c r="C37" s="10" t="str">
        <f>IF(A37="","",SUMIFS(Lançamentos!$H$4:$H$1003,Lançamentos!$B$4:$B$1003,A37,Lançamentos!$A$4:$A$1003,"&gt;="&amp;$E$4,Lançamentos!$A$4:$A$1003,"&lt;="&amp;$E$5))</f>
        <v/>
      </c>
      <c r="D37" s="10" t="str">
        <f t="shared" si="0"/>
        <v/>
      </c>
      <c r="E37" s="10" t="str">
        <f>IF(A37="","",SUMIFS(Lançamentos!$K$4:$K$1003,Lançamentos!$B$4:$B$1003,A37,Lançamentos!$A$4:$A$1003,"&gt;="&amp;$E$4,Lançamentos!$A$4:$A$1003,"&lt;="&amp;$E$5,Lançamentos!$K$4:$K$1003,"&gt;0"))</f>
        <v/>
      </c>
      <c r="F37" s="11" t="str">
        <f>IF(A37="","",COUNTIFS(Lançamentos!$B$4:$B$1003,A37,Lançamentos!$A$4:$A$1003,"&gt;="&amp;$E$4,Lançamentos!$A$4:$A$1003,"&lt;="&amp;$E$5))</f>
        <v/>
      </c>
      <c r="G37" s="10" t="str">
        <f>IF(A37="","",Máquinas!I33)</f>
        <v/>
      </c>
    </row>
    <row r="38" spans="1:7" x14ac:dyDescent="0.3">
      <c r="A38" s="11" t="str">
        <f>IF(Máquinas!A34="","",Máquinas!A34)</f>
        <v/>
      </c>
      <c r="B38" s="10" t="str">
        <f>IF(A38="","",SUMIFS(Lançamentos!$G$4:$G$1003,Lançamentos!$B$4:$B$1003,A38,Lançamentos!$A$4:$A$1003,"&gt;="&amp;$E$4,Lançamentos!$A$4:$A$1003,"&lt;="&amp;$E$5))</f>
        <v/>
      </c>
      <c r="C38" s="10" t="str">
        <f>IF(A38="","",SUMIFS(Lançamentos!$H$4:$H$1003,Lançamentos!$B$4:$B$1003,A38,Lançamentos!$A$4:$A$1003,"&gt;="&amp;$E$4,Lançamentos!$A$4:$A$1003,"&lt;="&amp;$E$5))</f>
        <v/>
      </c>
      <c r="D38" s="10" t="str">
        <f t="shared" si="0"/>
        <v/>
      </c>
      <c r="E38" s="10" t="str">
        <f>IF(A38="","",SUMIFS(Lançamentos!$K$4:$K$1003,Lançamentos!$B$4:$B$1003,A38,Lançamentos!$A$4:$A$1003,"&gt;="&amp;$E$4,Lançamentos!$A$4:$A$1003,"&lt;="&amp;$E$5,Lançamentos!$K$4:$K$1003,"&gt;0"))</f>
        <v/>
      </c>
      <c r="F38" s="11" t="str">
        <f>IF(A38="","",COUNTIFS(Lançamentos!$B$4:$B$1003,A38,Lançamentos!$A$4:$A$1003,"&gt;="&amp;$E$4,Lançamentos!$A$4:$A$1003,"&lt;="&amp;$E$5))</f>
        <v/>
      </c>
      <c r="G38" s="10" t="str">
        <f>IF(A38="","",Máquinas!I34)</f>
        <v/>
      </c>
    </row>
    <row r="39" spans="1:7" x14ac:dyDescent="0.3">
      <c r="A39" s="11" t="str">
        <f>IF(Máquinas!A35="","",Máquinas!A35)</f>
        <v/>
      </c>
      <c r="B39" s="10" t="str">
        <f>IF(A39="","",SUMIFS(Lançamentos!$G$4:$G$1003,Lançamentos!$B$4:$B$1003,A39,Lançamentos!$A$4:$A$1003,"&gt;="&amp;$E$4,Lançamentos!$A$4:$A$1003,"&lt;="&amp;$E$5))</f>
        <v/>
      </c>
      <c r="C39" s="10" t="str">
        <f>IF(A39="","",SUMIFS(Lançamentos!$H$4:$H$1003,Lançamentos!$B$4:$B$1003,A39,Lançamentos!$A$4:$A$1003,"&gt;="&amp;$E$4,Lançamentos!$A$4:$A$1003,"&lt;="&amp;$E$5))</f>
        <v/>
      </c>
      <c r="D39" s="10" t="str">
        <f t="shared" si="0"/>
        <v/>
      </c>
      <c r="E39" s="10" t="str">
        <f>IF(A39="","",SUMIFS(Lançamentos!$K$4:$K$1003,Lançamentos!$B$4:$B$1003,A39,Lançamentos!$A$4:$A$1003,"&gt;="&amp;$E$4,Lançamentos!$A$4:$A$1003,"&lt;="&amp;$E$5,Lançamentos!$K$4:$K$1003,"&gt;0"))</f>
        <v/>
      </c>
      <c r="F39" s="11" t="str">
        <f>IF(A39="","",COUNTIFS(Lançamentos!$B$4:$B$1003,A39,Lançamentos!$A$4:$A$1003,"&gt;="&amp;$E$4,Lançamentos!$A$4:$A$1003,"&lt;="&amp;$E$5))</f>
        <v/>
      </c>
      <c r="G39" s="10" t="str">
        <f>IF(A39="","",Máquinas!I35)</f>
        <v/>
      </c>
    </row>
    <row r="40" spans="1:7" x14ac:dyDescent="0.3">
      <c r="A40" s="11" t="str">
        <f>IF(Máquinas!A36="","",Máquinas!A36)</f>
        <v/>
      </c>
      <c r="B40" s="10" t="str">
        <f>IF(A40="","",SUMIFS(Lançamentos!$G$4:$G$1003,Lançamentos!$B$4:$B$1003,A40,Lançamentos!$A$4:$A$1003,"&gt;="&amp;$E$4,Lançamentos!$A$4:$A$1003,"&lt;="&amp;$E$5))</f>
        <v/>
      </c>
      <c r="C40" s="10" t="str">
        <f>IF(A40="","",SUMIFS(Lançamentos!$H$4:$H$1003,Lançamentos!$B$4:$B$1003,A40,Lançamentos!$A$4:$A$1003,"&gt;="&amp;$E$4,Lançamentos!$A$4:$A$1003,"&lt;="&amp;$E$5))</f>
        <v/>
      </c>
      <c r="D40" s="10" t="str">
        <f t="shared" ref="D40:D71" si="1">IF(A40="","",ROUND(B40-C40,1))</f>
        <v/>
      </c>
      <c r="E40" s="10" t="str">
        <f>IF(A40="","",SUMIFS(Lançamentos!$K$4:$K$1003,Lançamentos!$B$4:$B$1003,A40,Lançamentos!$A$4:$A$1003,"&gt;="&amp;$E$4,Lançamentos!$A$4:$A$1003,"&lt;="&amp;$E$5,Lançamentos!$K$4:$K$1003,"&gt;0"))</f>
        <v/>
      </c>
      <c r="F40" s="11" t="str">
        <f>IF(A40="","",COUNTIFS(Lançamentos!$B$4:$B$1003,A40,Lançamentos!$A$4:$A$1003,"&gt;="&amp;$E$4,Lançamentos!$A$4:$A$1003,"&lt;="&amp;$E$5))</f>
        <v/>
      </c>
      <c r="G40" s="10" t="str">
        <f>IF(A40="","",Máquinas!I36)</f>
        <v/>
      </c>
    </row>
    <row r="41" spans="1:7" x14ac:dyDescent="0.3">
      <c r="A41" s="11" t="str">
        <f>IF(Máquinas!A37="","",Máquinas!A37)</f>
        <v/>
      </c>
      <c r="B41" s="10" t="str">
        <f>IF(A41="","",SUMIFS(Lançamentos!$G$4:$G$1003,Lançamentos!$B$4:$B$1003,A41,Lançamentos!$A$4:$A$1003,"&gt;="&amp;$E$4,Lançamentos!$A$4:$A$1003,"&lt;="&amp;$E$5))</f>
        <v/>
      </c>
      <c r="C41" s="10" t="str">
        <f>IF(A41="","",SUMIFS(Lançamentos!$H$4:$H$1003,Lançamentos!$B$4:$B$1003,A41,Lançamentos!$A$4:$A$1003,"&gt;="&amp;$E$4,Lançamentos!$A$4:$A$1003,"&lt;="&amp;$E$5))</f>
        <v/>
      </c>
      <c r="D41" s="10" t="str">
        <f t="shared" si="1"/>
        <v/>
      </c>
      <c r="E41" s="10" t="str">
        <f>IF(A41="","",SUMIFS(Lançamentos!$K$4:$K$1003,Lançamentos!$B$4:$B$1003,A41,Lançamentos!$A$4:$A$1003,"&gt;="&amp;$E$4,Lançamentos!$A$4:$A$1003,"&lt;="&amp;$E$5,Lançamentos!$K$4:$K$1003,"&gt;0"))</f>
        <v/>
      </c>
      <c r="F41" s="11" t="str">
        <f>IF(A41="","",COUNTIFS(Lançamentos!$B$4:$B$1003,A41,Lançamentos!$A$4:$A$1003,"&gt;="&amp;$E$4,Lançamentos!$A$4:$A$1003,"&lt;="&amp;$E$5))</f>
        <v/>
      </c>
      <c r="G41" s="10" t="str">
        <f>IF(A41="","",Máquinas!I37)</f>
        <v/>
      </c>
    </row>
    <row r="42" spans="1:7" x14ac:dyDescent="0.3">
      <c r="A42" s="11" t="str">
        <f>IF(Máquinas!A38="","",Máquinas!A38)</f>
        <v/>
      </c>
      <c r="B42" s="10" t="str">
        <f>IF(A42="","",SUMIFS(Lançamentos!$G$4:$G$1003,Lançamentos!$B$4:$B$1003,A42,Lançamentos!$A$4:$A$1003,"&gt;="&amp;$E$4,Lançamentos!$A$4:$A$1003,"&lt;="&amp;$E$5))</f>
        <v/>
      </c>
      <c r="C42" s="10" t="str">
        <f>IF(A42="","",SUMIFS(Lançamentos!$H$4:$H$1003,Lançamentos!$B$4:$B$1003,A42,Lançamentos!$A$4:$A$1003,"&gt;="&amp;$E$4,Lançamentos!$A$4:$A$1003,"&lt;="&amp;$E$5))</f>
        <v/>
      </c>
      <c r="D42" s="10" t="str">
        <f t="shared" si="1"/>
        <v/>
      </c>
      <c r="E42" s="10" t="str">
        <f>IF(A42="","",SUMIFS(Lançamentos!$K$4:$K$1003,Lançamentos!$B$4:$B$1003,A42,Lançamentos!$A$4:$A$1003,"&gt;="&amp;$E$4,Lançamentos!$A$4:$A$1003,"&lt;="&amp;$E$5,Lançamentos!$K$4:$K$1003,"&gt;0"))</f>
        <v/>
      </c>
      <c r="F42" s="11" t="str">
        <f>IF(A42="","",COUNTIFS(Lançamentos!$B$4:$B$1003,A42,Lançamentos!$A$4:$A$1003,"&gt;="&amp;$E$4,Lançamentos!$A$4:$A$1003,"&lt;="&amp;$E$5))</f>
        <v/>
      </c>
      <c r="G42" s="10" t="str">
        <f>IF(A42="","",Máquinas!I38)</f>
        <v/>
      </c>
    </row>
    <row r="43" spans="1:7" x14ac:dyDescent="0.3">
      <c r="A43" s="11" t="str">
        <f>IF(Máquinas!A39="","",Máquinas!A39)</f>
        <v/>
      </c>
      <c r="B43" s="10" t="str">
        <f>IF(A43="","",SUMIFS(Lançamentos!$G$4:$G$1003,Lançamentos!$B$4:$B$1003,A43,Lançamentos!$A$4:$A$1003,"&gt;="&amp;$E$4,Lançamentos!$A$4:$A$1003,"&lt;="&amp;$E$5))</f>
        <v/>
      </c>
      <c r="C43" s="10" t="str">
        <f>IF(A43="","",SUMIFS(Lançamentos!$H$4:$H$1003,Lançamentos!$B$4:$B$1003,A43,Lançamentos!$A$4:$A$1003,"&gt;="&amp;$E$4,Lançamentos!$A$4:$A$1003,"&lt;="&amp;$E$5))</f>
        <v/>
      </c>
      <c r="D43" s="10" t="str">
        <f t="shared" si="1"/>
        <v/>
      </c>
      <c r="E43" s="10" t="str">
        <f>IF(A43="","",SUMIFS(Lançamentos!$K$4:$K$1003,Lançamentos!$B$4:$B$1003,A43,Lançamentos!$A$4:$A$1003,"&gt;="&amp;$E$4,Lançamentos!$A$4:$A$1003,"&lt;="&amp;$E$5,Lançamentos!$K$4:$K$1003,"&gt;0"))</f>
        <v/>
      </c>
      <c r="F43" s="11" t="str">
        <f>IF(A43="","",COUNTIFS(Lançamentos!$B$4:$B$1003,A43,Lançamentos!$A$4:$A$1003,"&gt;="&amp;$E$4,Lançamentos!$A$4:$A$1003,"&lt;="&amp;$E$5))</f>
        <v/>
      </c>
      <c r="G43" s="10" t="str">
        <f>IF(A43="","",Máquinas!I39)</f>
        <v/>
      </c>
    </row>
    <row r="44" spans="1:7" x14ac:dyDescent="0.3">
      <c r="A44" s="11" t="str">
        <f>IF(Máquinas!A40="","",Máquinas!A40)</f>
        <v/>
      </c>
      <c r="B44" s="10" t="str">
        <f>IF(A44="","",SUMIFS(Lançamentos!$G$4:$G$1003,Lançamentos!$B$4:$B$1003,A44,Lançamentos!$A$4:$A$1003,"&gt;="&amp;$E$4,Lançamentos!$A$4:$A$1003,"&lt;="&amp;$E$5))</f>
        <v/>
      </c>
      <c r="C44" s="10" t="str">
        <f>IF(A44="","",SUMIFS(Lançamentos!$H$4:$H$1003,Lançamentos!$B$4:$B$1003,A44,Lançamentos!$A$4:$A$1003,"&gt;="&amp;$E$4,Lançamentos!$A$4:$A$1003,"&lt;="&amp;$E$5))</f>
        <v/>
      </c>
      <c r="D44" s="10" t="str">
        <f t="shared" si="1"/>
        <v/>
      </c>
      <c r="E44" s="10" t="str">
        <f>IF(A44="","",SUMIFS(Lançamentos!$K$4:$K$1003,Lançamentos!$B$4:$B$1003,A44,Lançamentos!$A$4:$A$1003,"&gt;="&amp;$E$4,Lançamentos!$A$4:$A$1003,"&lt;="&amp;$E$5,Lançamentos!$K$4:$K$1003,"&gt;0"))</f>
        <v/>
      </c>
      <c r="F44" s="11" t="str">
        <f>IF(A44="","",COUNTIFS(Lançamentos!$B$4:$B$1003,A44,Lançamentos!$A$4:$A$1003,"&gt;="&amp;$E$4,Lançamentos!$A$4:$A$1003,"&lt;="&amp;$E$5))</f>
        <v/>
      </c>
      <c r="G44" s="10" t="str">
        <f>IF(A44="","",Máquinas!I40)</f>
        <v/>
      </c>
    </row>
    <row r="45" spans="1:7" x14ac:dyDescent="0.3">
      <c r="A45" s="11" t="str">
        <f>IF(Máquinas!A41="","",Máquinas!A41)</f>
        <v/>
      </c>
      <c r="B45" s="10" t="str">
        <f>IF(A45="","",SUMIFS(Lançamentos!$G$4:$G$1003,Lançamentos!$B$4:$B$1003,A45,Lançamentos!$A$4:$A$1003,"&gt;="&amp;$E$4,Lançamentos!$A$4:$A$1003,"&lt;="&amp;$E$5))</f>
        <v/>
      </c>
      <c r="C45" s="10" t="str">
        <f>IF(A45="","",SUMIFS(Lançamentos!$H$4:$H$1003,Lançamentos!$B$4:$B$1003,A45,Lançamentos!$A$4:$A$1003,"&gt;="&amp;$E$4,Lançamentos!$A$4:$A$1003,"&lt;="&amp;$E$5))</f>
        <v/>
      </c>
      <c r="D45" s="10" t="str">
        <f t="shared" si="1"/>
        <v/>
      </c>
      <c r="E45" s="10" t="str">
        <f>IF(A45="","",SUMIFS(Lançamentos!$K$4:$K$1003,Lançamentos!$B$4:$B$1003,A45,Lançamentos!$A$4:$A$1003,"&gt;="&amp;$E$4,Lançamentos!$A$4:$A$1003,"&lt;="&amp;$E$5,Lançamentos!$K$4:$K$1003,"&gt;0"))</f>
        <v/>
      </c>
      <c r="F45" s="11" t="str">
        <f>IF(A45="","",COUNTIFS(Lançamentos!$B$4:$B$1003,A45,Lançamentos!$A$4:$A$1003,"&gt;="&amp;$E$4,Lançamentos!$A$4:$A$1003,"&lt;="&amp;$E$5))</f>
        <v/>
      </c>
      <c r="G45" s="10" t="str">
        <f>IF(A45="","",Máquinas!I41)</f>
        <v/>
      </c>
    </row>
    <row r="46" spans="1:7" x14ac:dyDescent="0.3">
      <c r="A46" s="11" t="str">
        <f>IF(Máquinas!A42="","",Máquinas!A42)</f>
        <v/>
      </c>
      <c r="B46" s="10" t="str">
        <f>IF(A46="","",SUMIFS(Lançamentos!$G$4:$G$1003,Lançamentos!$B$4:$B$1003,A46,Lançamentos!$A$4:$A$1003,"&gt;="&amp;$E$4,Lançamentos!$A$4:$A$1003,"&lt;="&amp;$E$5))</f>
        <v/>
      </c>
      <c r="C46" s="10" t="str">
        <f>IF(A46="","",SUMIFS(Lançamentos!$H$4:$H$1003,Lançamentos!$B$4:$B$1003,A46,Lançamentos!$A$4:$A$1003,"&gt;="&amp;$E$4,Lançamentos!$A$4:$A$1003,"&lt;="&amp;$E$5))</f>
        <v/>
      </c>
      <c r="D46" s="10" t="str">
        <f t="shared" si="1"/>
        <v/>
      </c>
      <c r="E46" s="10" t="str">
        <f>IF(A46="","",SUMIFS(Lançamentos!$K$4:$K$1003,Lançamentos!$B$4:$B$1003,A46,Lançamentos!$A$4:$A$1003,"&gt;="&amp;$E$4,Lançamentos!$A$4:$A$1003,"&lt;="&amp;$E$5,Lançamentos!$K$4:$K$1003,"&gt;0"))</f>
        <v/>
      </c>
      <c r="F46" s="11" t="str">
        <f>IF(A46="","",COUNTIFS(Lançamentos!$B$4:$B$1003,A46,Lançamentos!$A$4:$A$1003,"&gt;="&amp;$E$4,Lançamentos!$A$4:$A$1003,"&lt;="&amp;$E$5))</f>
        <v/>
      </c>
      <c r="G46" s="10" t="str">
        <f>IF(A46="","",Máquinas!I42)</f>
        <v/>
      </c>
    </row>
    <row r="47" spans="1:7" x14ac:dyDescent="0.3">
      <c r="A47" s="11" t="str">
        <f>IF(Máquinas!A43="","",Máquinas!A43)</f>
        <v/>
      </c>
      <c r="B47" s="10" t="str">
        <f>IF(A47="","",SUMIFS(Lançamentos!$G$4:$G$1003,Lançamentos!$B$4:$B$1003,A47,Lançamentos!$A$4:$A$1003,"&gt;="&amp;$E$4,Lançamentos!$A$4:$A$1003,"&lt;="&amp;$E$5))</f>
        <v/>
      </c>
      <c r="C47" s="10" t="str">
        <f>IF(A47="","",SUMIFS(Lançamentos!$H$4:$H$1003,Lançamentos!$B$4:$B$1003,A47,Lançamentos!$A$4:$A$1003,"&gt;="&amp;$E$4,Lançamentos!$A$4:$A$1003,"&lt;="&amp;$E$5))</f>
        <v/>
      </c>
      <c r="D47" s="10" t="str">
        <f t="shared" si="1"/>
        <v/>
      </c>
      <c r="E47" s="10" t="str">
        <f>IF(A47="","",SUMIFS(Lançamentos!$K$4:$K$1003,Lançamentos!$B$4:$B$1003,A47,Lançamentos!$A$4:$A$1003,"&gt;="&amp;$E$4,Lançamentos!$A$4:$A$1003,"&lt;="&amp;$E$5,Lançamentos!$K$4:$K$1003,"&gt;0"))</f>
        <v/>
      </c>
      <c r="F47" s="11" t="str">
        <f>IF(A47="","",COUNTIFS(Lançamentos!$B$4:$B$1003,A47,Lançamentos!$A$4:$A$1003,"&gt;="&amp;$E$4,Lançamentos!$A$4:$A$1003,"&lt;="&amp;$E$5))</f>
        <v/>
      </c>
      <c r="G47" s="10" t="str">
        <f>IF(A47="","",Máquinas!I43)</f>
        <v/>
      </c>
    </row>
    <row r="48" spans="1:7" x14ac:dyDescent="0.3">
      <c r="A48" s="11" t="str">
        <f>IF(Máquinas!A44="","",Máquinas!A44)</f>
        <v/>
      </c>
      <c r="B48" s="10" t="str">
        <f>IF(A48="","",SUMIFS(Lançamentos!$G$4:$G$1003,Lançamentos!$B$4:$B$1003,A48,Lançamentos!$A$4:$A$1003,"&gt;="&amp;$E$4,Lançamentos!$A$4:$A$1003,"&lt;="&amp;$E$5))</f>
        <v/>
      </c>
      <c r="C48" s="10" t="str">
        <f>IF(A48="","",SUMIFS(Lançamentos!$H$4:$H$1003,Lançamentos!$B$4:$B$1003,A48,Lançamentos!$A$4:$A$1003,"&gt;="&amp;$E$4,Lançamentos!$A$4:$A$1003,"&lt;="&amp;$E$5))</f>
        <v/>
      </c>
      <c r="D48" s="10" t="str">
        <f t="shared" si="1"/>
        <v/>
      </c>
      <c r="E48" s="10" t="str">
        <f>IF(A48="","",SUMIFS(Lançamentos!$K$4:$K$1003,Lançamentos!$B$4:$B$1003,A48,Lançamentos!$A$4:$A$1003,"&gt;="&amp;$E$4,Lançamentos!$A$4:$A$1003,"&lt;="&amp;$E$5,Lançamentos!$K$4:$K$1003,"&gt;0"))</f>
        <v/>
      </c>
      <c r="F48" s="11" t="str">
        <f>IF(A48="","",COUNTIFS(Lançamentos!$B$4:$B$1003,A48,Lançamentos!$A$4:$A$1003,"&gt;="&amp;$E$4,Lançamentos!$A$4:$A$1003,"&lt;="&amp;$E$5))</f>
        <v/>
      </c>
      <c r="G48" s="10" t="str">
        <f>IF(A48="","",Máquinas!I44)</f>
        <v/>
      </c>
    </row>
    <row r="49" spans="1:7" x14ac:dyDescent="0.3">
      <c r="A49" s="11" t="str">
        <f>IF(Máquinas!A45="","",Máquinas!A45)</f>
        <v/>
      </c>
      <c r="B49" s="10" t="str">
        <f>IF(A49="","",SUMIFS(Lançamentos!$G$4:$G$1003,Lançamentos!$B$4:$B$1003,A49,Lançamentos!$A$4:$A$1003,"&gt;="&amp;$E$4,Lançamentos!$A$4:$A$1003,"&lt;="&amp;$E$5))</f>
        <v/>
      </c>
      <c r="C49" s="10" t="str">
        <f>IF(A49="","",SUMIFS(Lançamentos!$H$4:$H$1003,Lançamentos!$B$4:$B$1003,A49,Lançamentos!$A$4:$A$1003,"&gt;="&amp;$E$4,Lançamentos!$A$4:$A$1003,"&lt;="&amp;$E$5))</f>
        <v/>
      </c>
      <c r="D49" s="10" t="str">
        <f t="shared" si="1"/>
        <v/>
      </c>
      <c r="E49" s="10" t="str">
        <f>IF(A49="","",SUMIFS(Lançamentos!$K$4:$K$1003,Lançamentos!$B$4:$B$1003,A49,Lançamentos!$A$4:$A$1003,"&gt;="&amp;$E$4,Lançamentos!$A$4:$A$1003,"&lt;="&amp;$E$5,Lançamentos!$K$4:$K$1003,"&gt;0"))</f>
        <v/>
      </c>
      <c r="F49" s="11" t="str">
        <f>IF(A49="","",COUNTIFS(Lançamentos!$B$4:$B$1003,A49,Lançamentos!$A$4:$A$1003,"&gt;="&amp;$E$4,Lançamentos!$A$4:$A$1003,"&lt;="&amp;$E$5))</f>
        <v/>
      </c>
      <c r="G49" s="10" t="str">
        <f>IF(A49="","",Máquinas!I45)</f>
        <v/>
      </c>
    </row>
    <row r="50" spans="1:7" x14ac:dyDescent="0.3">
      <c r="A50" s="11" t="str">
        <f>IF(Máquinas!A46="","",Máquinas!A46)</f>
        <v/>
      </c>
      <c r="B50" s="10" t="str">
        <f>IF(A50="","",SUMIFS(Lançamentos!$G$4:$G$1003,Lançamentos!$B$4:$B$1003,A50,Lançamentos!$A$4:$A$1003,"&gt;="&amp;$E$4,Lançamentos!$A$4:$A$1003,"&lt;="&amp;$E$5))</f>
        <v/>
      </c>
      <c r="C50" s="10" t="str">
        <f>IF(A50="","",SUMIFS(Lançamentos!$H$4:$H$1003,Lançamentos!$B$4:$B$1003,A50,Lançamentos!$A$4:$A$1003,"&gt;="&amp;$E$4,Lançamentos!$A$4:$A$1003,"&lt;="&amp;$E$5))</f>
        <v/>
      </c>
      <c r="D50" s="10" t="str">
        <f t="shared" si="1"/>
        <v/>
      </c>
      <c r="E50" s="10" t="str">
        <f>IF(A50="","",SUMIFS(Lançamentos!$K$4:$K$1003,Lançamentos!$B$4:$B$1003,A50,Lançamentos!$A$4:$A$1003,"&gt;="&amp;$E$4,Lançamentos!$A$4:$A$1003,"&lt;="&amp;$E$5,Lançamentos!$K$4:$K$1003,"&gt;0"))</f>
        <v/>
      </c>
      <c r="F50" s="11" t="str">
        <f>IF(A50="","",COUNTIFS(Lançamentos!$B$4:$B$1003,A50,Lançamentos!$A$4:$A$1003,"&gt;="&amp;$E$4,Lançamentos!$A$4:$A$1003,"&lt;="&amp;$E$5))</f>
        <v/>
      </c>
      <c r="G50" s="10" t="str">
        <f>IF(A50="","",Máquinas!I46)</f>
        <v/>
      </c>
    </row>
    <row r="51" spans="1:7" x14ac:dyDescent="0.3">
      <c r="A51" s="11" t="str">
        <f>IF(Máquinas!A47="","",Máquinas!A47)</f>
        <v/>
      </c>
      <c r="B51" s="10" t="str">
        <f>IF(A51="","",SUMIFS(Lançamentos!$G$4:$G$1003,Lançamentos!$B$4:$B$1003,A51,Lançamentos!$A$4:$A$1003,"&gt;="&amp;$E$4,Lançamentos!$A$4:$A$1003,"&lt;="&amp;$E$5))</f>
        <v/>
      </c>
      <c r="C51" s="10" t="str">
        <f>IF(A51="","",SUMIFS(Lançamentos!$H$4:$H$1003,Lançamentos!$B$4:$B$1003,A51,Lançamentos!$A$4:$A$1003,"&gt;="&amp;$E$4,Lançamentos!$A$4:$A$1003,"&lt;="&amp;$E$5))</f>
        <v/>
      </c>
      <c r="D51" s="10" t="str">
        <f t="shared" si="1"/>
        <v/>
      </c>
      <c r="E51" s="10" t="str">
        <f>IF(A51="","",SUMIFS(Lançamentos!$K$4:$K$1003,Lançamentos!$B$4:$B$1003,A51,Lançamentos!$A$4:$A$1003,"&gt;="&amp;$E$4,Lançamentos!$A$4:$A$1003,"&lt;="&amp;$E$5,Lançamentos!$K$4:$K$1003,"&gt;0"))</f>
        <v/>
      </c>
      <c r="F51" s="11" t="str">
        <f>IF(A51="","",COUNTIFS(Lançamentos!$B$4:$B$1003,A51,Lançamentos!$A$4:$A$1003,"&gt;="&amp;$E$4,Lançamentos!$A$4:$A$1003,"&lt;="&amp;$E$5))</f>
        <v/>
      </c>
      <c r="G51" s="10" t="str">
        <f>IF(A51="","",Máquinas!I47)</f>
        <v/>
      </c>
    </row>
    <row r="52" spans="1:7" x14ac:dyDescent="0.3">
      <c r="A52" s="11" t="str">
        <f>IF(Máquinas!A48="","",Máquinas!A48)</f>
        <v/>
      </c>
      <c r="B52" s="10" t="str">
        <f>IF(A52="","",SUMIFS(Lançamentos!$G$4:$G$1003,Lançamentos!$B$4:$B$1003,A52,Lançamentos!$A$4:$A$1003,"&gt;="&amp;$E$4,Lançamentos!$A$4:$A$1003,"&lt;="&amp;$E$5))</f>
        <v/>
      </c>
      <c r="C52" s="10" t="str">
        <f>IF(A52="","",SUMIFS(Lançamentos!$H$4:$H$1003,Lançamentos!$B$4:$B$1003,A52,Lançamentos!$A$4:$A$1003,"&gt;="&amp;$E$4,Lançamentos!$A$4:$A$1003,"&lt;="&amp;$E$5))</f>
        <v/>
      </c>
      <c r="D52" s="10" t="str">
        <f t="shared" si="1"/>
        <v/>
      </c>
      <c r="E52" s="10" t="str">
        <f>IF(A52="","",SUMIFS(Lançamentos!$K$4:$K$1003,Lançamentos!$B$4:$B$1003,A52,Lançamentos!$A$4:$A$1003,"&gt;="&amp;$E$4,Lançamentos!$A$4:$A$1003,"&lt;="&amp;$E$5,Lançamentos!$K$4:$K$1003,"&gt;0"))</f>
        <v/>
      </c>
      <c r="F52" s="11" t="str">
        <f>IF(A52="","",COUNTIFS(Lançamentos!$B$4:$B$1003,A52,Lançamentos!$A$4:$A$1003,"&gt;="&amp;$E$4,Lançamentos!$A$4:$A$1003,"&lt;="&amp;$E$5))</f>
        <v/>
      </c>
      <c r="G52" s="10" t="str">
        <f>IF(A52="","",Máquinas!I48)</f>
        <v/>
      </c>
    </row>
    <row r="53" spans="1:7" x14ac:dyDescent="0.3">
      <c r="A53" s="11" t="str">
        <f>IF(Máquinas!A49="","",Máquinas!A49)</f>
        <v/>
      </c>
      <c r="B53" s="10" t="str">
        <f>IF(A53="","",SUMIFS(Lançamentos!$G$4:$G$1003,Lançamentos!$B$4:$B$1003,A53,Lançamentos!$A$4:$A$1003,"&gt;="&amp;$E$4,Lançamentos!$A$4:$A$1003,"&lt;="&amp;$E$5))</f>
        <v/>
      </c>
      <c r="C53" s="10" t="str">
        <f>IF(A53="","",SUMIFS(Lançamentos!$H$4:$H$1003,Lançamentos!$B$4:$B$1003,A53,Lançamentos!$A$4:$A$1003,"&gt;="&amp;$E$4,Lançamentos!$A$4:$A$1003,"&lt;="&amp;$E$5))</f>
        <v/>
      </c>
      <c r="D53" s="10" t="str">
        <f t="shared" si="1"/>
        <v/>
      </c>
      <c r="E53" s="10" t="str">
        <f>IF(A53="","",SUMIFS(Lançamentos!$K$4:$K$1003,Lançamentos!$B$4:$B$1003,A53,Lançamentos!$A$4:$A$1003,"&gt;="&amp;$E$4,Lançamentos!$A$4:$A$1003,"&lt;="&amp;$E$5,Lançamentos!$K$4:$K$1003,"&gt;0"))</f>
        <v/>
      </c>
      <c r="F53" s="11" t="str">
        <f>IF(A53="","",COUNTIFS(Lançamentos!$B$4:$B$1003,A53,Lançamentos!$A$4:$A$1003,"&gt;="&amp;$E$4,Lançamentos!$A$4:$A$1003,"&lt;="&amp;$E$5))</f>
        <v/>
      </c>
      <c r="G53" s="10" t="str">
        <f>IF(A53="","",Máquinas!I49)</f>
        <v/>
      </c>
    </row>
    <row r="54" spans="1:7" x14ac:dyDescent="0.3">
      <c r="A54" s="11" t="str">
        <f>IF(Máquinas!A50="","",Máquinas!A50)</f>
        <v/>
      </c>
      <c r="B54" s="10" t="str">
        <f>IF(A54="","",SUMIFS(Lançamentos!$G$4:$G$1003,Lançamentos!$B$4:$B$1003,A54,Lançamentos!$A$4:$A$1003,"&gt;="&amp;$E$4,Lançamentos!$A$4:$A$1003,"&lt;="&amp;$E$5))</f>
        <v/>
      </c>
      <c r="C54" s="10" t="str">
        <f>IF(A54="","",SUMIFS(Lançamentos!$H$4:$H$1003,Lançamentos!$B$4:$B$1003,A54,Lançamentos!$A$4:$A$1003,"&gt;="&amp;$E$4,Lançamentos!$A$4:$A$1003,"&lt;="&amp;$E$5))</f>
        <v/>
      </c>
      <c r="D54" s="10" t="str">
        <f t="shared" si="1"/>
        <v/>
      </c>
      <c r="E54" s="10" t="str">
        <f>IF(A54="","",SUMIFS(Lançamentos!$K$4:$K$1003,Lançamentos!$B$4:$B$1003,A54,Lançamentos!$A$4:$A$1003,"&gt;="&amp;$E$4,Lançamentos!$A$4:$A$1003,"&lt;="&amp;$E$5,Lançamentos!$K$4:$K$1003,"&gt;0"))</f>
        <v/>
      </c>
      <c r="F54" s="11" t="str">
        <f>IF(A54="","",COUNTIFS(Lançamentos!$B$4:$B$1003,A54,Lançamentos!$A$4:$A$1003,"&gt;="&amp;$E$4,Lançamentos!$A$4:$A$1003,"&lt;="&amp;$E$5))</f>
        <v/>
      </c>
      <c r="G54" s="10" t="str">
        <f>IF(A54="","",Máquinas!I50)</f>
        <v/>
      </c>
    </row>
    <row r="55" spans="1:7" x14ac:dyDescent="0.3">
      <c r="A55" s="11" t="str">
        <f>IF(Máquinas!A51="","",Máquinas!A51)</f>
        <v/>
      </c>
      <c r="B55" s="10" t="str">
        <f>IF(A55="","",SUMIFS(Lançamentos!$G$4:$G$1003,Lançamentos!$B$4:$B$1003,A55,Lançamentos!$A$4:$A$1003,"&gt;="&amp;$E$4,Lançamentos!$A$4:$A$1003,"&lt;="&amp;$E$5))</f>
        <v/>
      </c>
      <c r="C55" s="10" t="str">
        <f>IF(A55="","",SUMIFS(Lançamentos!$H$4:$H$1003,Lançamentos!$B$4:$B$1003,A55,Lançamentos!$A$4:$A$1003,"&gt;="&amp;$E$4,Lançamentos!$A$4:$A$1003,"&lt;="&amp;$E$5))</f>
        <v/>
      </c>
      <c r="D55" s="10" t="str">
        <f t="shared" si="1"/>
        <v/>
      </c>
      <c r="E55" s="10" t="str">
        <f>IF(A55="","",SUMIFS(Lançamentos!$K$4:$K$1003,Lançamentos!$B$4:$B$1003,A55,Lançamentos!$A$4:$A$1003,"&gt;="&amp;$E$4,Lançamentos!$A$4:$A$1003,"&lt;="&amp;$E$5,Lançamentos!$K$4:$K$1003,"&gt;0"))</f>
        <v/>
      </c>
      <c r="F55" s="11" t="str">
        <f>IF(A55="","",COUNTIFS(Lançamentos!$B$4:$B$1003,A55,Lançamentos!$A$4:$A$1003,"&gt;="&amp;$E$4,Lançamentos!$A$4:$A$1003,"&lt;="&amp;$E$5))</f>
        <v/>
      </c>
      <c r="G55" s="10" t="str">
        <f>IF(A55="","",Máquinas!I51)</f>
        <v/>
      </c>
    </row>
    <row r="56" spans="1:7" x14ac:dyDescent="0.3">
      <c r="A56" s="11" t="str">
        <f>IF(Máquinas!A52="","",Máquinas!A52)</f>
        <v/>
      </c>
      <c r="B56" s="10" t="str">
        <f>IF(A56="","",SUMIFS(Lançamentos!$G$4:$G$1003,Lançamentos!$B$4:$B$1003,A56,Lançamentos!$A$4:$A$1003,"&gt;="&amp;$E$4,Lançamentos!$A$4:$A$1003,"&lt;="&amp;$E$5))</f>
        <v/>
      </c>
      <c r="C56" s="10" t="str">
        <f>IF(A56="","",SUMIFS(Lançamentos!$H$4:$H$1003,Lançamentos!$B$4:$B$1003,A56,Lançamentos!$A$4:$A$1003,"&gt;="&amp;$E$4,Lançamentos!$A$4:$A$1003,"&lt;="&amp;$E$5))</f>
        <v/>
      </c>
      <c r="D56" s="10" t="str">
        <f t="shared" si="1"/>
        <v/>
      </c>
      <c r="E56" s="10" t="str">
        <f>IF(A56="","",SUMIFS(Lançamentos!$K$4:$K$1003,Lançamentos!$B$4:$B$1003,A56,Lançamentos!$A$4:$A$1003,"&gt;="&amp;$E$4,Lançamentos!$A$4:$A$1003,"&lt;="&amp;$E$5,Lançamentos!$K$4:$K$1003,"&gt;0"))</f>
        <v/>
      </c>
      <c r="F56" s="11" t="str">
        <f>IF(A56="","",COUNTIFS(Lançamentos!$B$4:$B$1003,A56,Lançamentos!$A$4:$A$1003,"&gt;="&amp;$E$4,Lançamentos!$A$4:$A$1003,"&lt;="&amp;$E$5))</f>
        <v/>
      </c>
      <c r="G56" s="10" t="str">
        <f>IF(A56="","",Máquinas!I52)</f>
        <v/>
      </c>
    </row>
    <row r="57" spans="1:7" x14ac:dyDescent="0.3">
      <c r="A57" s="11" t="str">
        <f>IF(Máquinas!A53="","",Máquinas!A53)</f>
        <v/>
      </c>
      <c r="B57" s="10" t="str">
        <f>IF(A57="","",SUMIFS(Lançamentos!$G$4:$G$1003,Lançamentos!$B$4:$B$1003,A57,Lançamentos!$A$4:$A$1003,"&gt;="&amp;$E$4,Lançamentos!$A$4:$A$1003,"&lt;="&amp;$E$5))</f>
        <v/>
      </c>
      <c r="C57" s="10" t="str">
        <f>IF(A57="","",SUMIFS(Lançamentos!$H$4:$H$1003,Lançamentos!$B$4:$B$1003,A57,Lançamentos!$A$4:$A$1003,"&gt;="&amp;$E$4,Lançamentos!$A$4:$A$1003,"&lt;="&amp;$E$5))</f>
        <v/>
      </c>
      <c r="D57" s="10" t="str">
        <f t="shared" si="1"/>
        <v/>
      </c>
      <c r="E57" s="10" t="str">
        <f>IF(A57="","",SUMIFS(Lançamentos!$K$4:$K$1003,Lançamentos!$B$4:$B$1003,A57,Lançamentos!$A$4:$A$1003,"&gt;="&amp;$E$4,Lançamentos!$A$4:$A$1003,"&lt;="&amp;$E$5,Lançamentos!$K$4:$K$1003,"&gt;0"))</f>
        <v/>
      </c>
      <c r="F57" s="11" t="str">
        <f>IF(A57="","",COUNTIFS(Lançamentos!$B$4:$B$1003,A57,Lançamentos!$A$4:$A$1003,"&gt;="&amp;$E$4,Lançamentos!$A$4:$A$1003,"&lt;="&amp;$E$5))</f>
        <v/>
      </c>
      <c r="G57" s="10" t="str">
        <f>IF(A57="","",Máquinas!I53)</f>
        <v/>
      </c>
    </row>
    <row r="58" spans="1:7" x14ac:dyDescent="0.3">
      <c r="A58" s="3" t="s">
        <v>60</v>
      </c>
      <c r="B58" s="18">
        <f>SUM(B8:B57)</f>
        <v>37.5</v>
      </c>
      <c r="C58" s="18">
        <f>SUM(C8:C57)</f>
        <v>36</v>
      </c>
      <c r="D58" s="18">
        <f>SUM(D8:D57)</f>
        <v>1.5</v>
      </c>
      <c r="E58" s="18">
        <f>SUM(E8:E57)</f>
        <v>2</v>
      </c>
      <c r="F58" s="19">
        <f>SUM(F8:F57)</f>
        <v>6</v>
      </c>
    </row>
  </sheetData>
  <mergeCells count="2">
    <mergeCell ref="A2:G2"/>
    <mergeCell ref="A1:G1"/>
  </mergeCells>
  <dataValidations count="2">
    <dataValidation type="whole" showErrorMessage="1" errorTitle="Mês inválido" error="O mês vai de 1 a 12." sqref="B5" xr:uid="{00000000-0002-0000-0300-000000000000}">
      <formula1>1</formula1>
      <formula2>12</formula2>
    </dataValidation>
    <dataValidation type="whole" showErrorMessage="1" errorTitle="Ano inválido" error="Digite o ano com 4 dígitos." sqref="B4" xr:uid="{00000000-0002-0000-0300-000001000000}">
      <formula1>2000</formula1>
      <formula2>2100</formula2>
    </dataValidation>
  </dataValidation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Como usar</vt:lpstr>
      <vt:lpstr>Máquinas</vt:lpstr>
      <vt:lpstr>Lançamentos</vt:lpstr>
      <vt:lpstr>Resumo do mês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Controle de horímetro - WS PRÓ</dc:title>
  <dc:creator>WS PRÓ (wsprosistema.com.br)</dc:creator>
  <cp:lastModifiedBy>william Souza</cp:lastModifiedBy>
  <dcterms:created xsi:type="dcterms:W3CDTF">2026-11-03T14:47:02Z</dcterms:created>
  <dcterms:modified xsi:type="dcterms:W3CDTF">2026-11-03T14:48:53Z</dcterms:modified>
</cp:coreProperties>
</file>